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Bolivia (Excel Quote Engines)/Bupa-Flex/"/>
    </mc:Choice>
  </mc:AlternateContent>
  <xr:revisionPtr revIDLastSave="0" documentId="13_ncr:1_{BE42C7A6-7CD8-F14C-B22E-CAE2BC73F0EB}" xr6:coauthVersionLast="47" xr6:coauthVersionMax="47" xr10:uidLastSave="{00000000-0000-0000-0000-000000000000}"/>
  <bookViews>
    <workbookView xWindow="0" yWindow="500" windowWidth="33600" windowHeight="20500" tabRatio="958" xr2:uid="{00000000-000D-0000-FFFF-FFFF00000000}"/>
  </bookViews>
  <sheets>
    <sheet name="INGRESO DE DATOS" sheetId="6" r:id="rId1"/>
    <sheet name="Bupa Essential Flex 1" sheetId="16" r:id="rId2"/>
    <sheet name="Bupa Essential Flex 2" sheetId="18" r:id="rId3"/>
    <sheet name="Resumen tarifas" sheetId="15" r:id="rId4"/>
    <sheet name="Tablas" sheetId="4" state="hidden" r:id="rId5"/>
  </sheets>
  <functionGroups builtInGroupCount="19"/>
  <definedNames>
    <definedName name="_xlnm.Print_Area" localSheetId="1">'Bupa Essential Flex 1'!$D$1:$M$73,'Bupa Essential Flex 1'!$A$10:$B$60,'Bupa Essential Flex 1'!$A$62:$B$91</definedName>
    <definedName name="_xlnm.Print_Area" localSheetId="2">'Bupa Essential Flex 2'!$D$1:$L$75,'Bupa Essential Flex 2'!$A$10:$B$61,'Bupa Essential Flex 2'!$A$63:$B$87</definedName>
    <definedName name="_xlnm.Print_Area" localSheetId="3">'Resumen tarifas'!$A$1:$J$78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4" l="1"/>
  <c r="H65" i="18" l="1"/>
  <c r="I65" i="18"/>
  <c r="J65" i="18"/>
  <c r="K65" i="18"/>
  <c r="L65" i="18"/>
  <c r="G65" i="18"/>
  <c r="H52" i="18"/>
  <c r="I52" i="18"/>
  <c r="J52" i="18"/>
  <c r="K52" i="18"/>
  <c r="L52" i="18"/>
  <c r="G52" i="18"/>
  <c r="H41" i="18"/>
  <c r="I41" i="18"/>
  <c r="J41" i="18"/>
  <c r="K41" i="18"/>
  <c r="L41" i="18"/>
  <c r="G41" i="18"/>
  <c r="H31" i="18"/>
  <c r="I31" i="18"/>
  <c r="J31" i="18"/>
  <c r="K31" i="18"/>
  <c r="L31" i="18"/>
  <c r="G31" i="18"/>
  <c r="H63" i="16"/>
  <c r="I63" i="16"/>
  <c r="J63" i="16"/>
  <c r="K63" i="16"/>
  <c r="L63" i="16"/>
  <c r="G63" i="16"/>
  <c r="H50" i="16"/>
  <c r="I50" i="16"/>
  <c r="J50" i="16"/>
  <c r="K50" i="16"/>
  <c r="L50" i="16"/>
  <c r="G50" i="16"/>
  <c r="H39" i="16"/>
  <c r="I39" i="16"/>
  <c r="J39" i="16"/>
  <c r="K39" i="16"/>
  <c r="L39" i="16"/>
  <c r="G39" i="16"/>
  <c r="H29" i="16"/>
  <c r="I29" i="16"/>
  <c r="J29" i="16"/>
  <c r="K29" i="16"/>
  <c r="L29" i="16"/>
  <c r="G29" i="16"/>
  <c r="H66" i="18" l="1"/>
  <c r="I66" i="18"/>
  <c r="H53" i="18"/>
  <c r="I53" i="18"/>
  <c r="H42" i="18"/>
  <c r="I42" i="18"/>
  <c r="H32" i="18"/>
  <c r="I32" i="18"/>
  <c r="H64" i="16"/>
  <c r="I64" i="16"/>
  <c r="H51" i="16"/>
  <c r="I51" i="16"/>
  <c r="C831" i="4"/>
  <c r="D831" i="4"/>
  <c r="E831" i="4"/>
  <c r="F831" i="4"/>
  <c r="G831" i="4"/>
  <c r="H831" i="4"/>
  <c r="C832" i="4"/>
  <c r="D832" i="4"/>
  <c r="E832" i="4"/>
  <c r="F832" i="4"/>
  <c r="G832" i="4"/>
  <c r="H832" i="4"/>
  <c r="C833" i="4"/>
  <c r="D833" i="4"/>
  <c r="E833" i="4"/>
  <c r="F833" i="4"/>
  <c r="G833" i="4"/>
  <c r="H833" i="4"/>
  <c r="C834" i="4"/>
  <c r="D834" i="4"/>
  <c r="E834" i="4"/>
  <c r="F834" i="4"/>
  <c r="G834" i="4"/>
  <c r="H834" i="4"/>
  <c r="C835" i="4"/>
  <c r="D835" i="4"/>
  <c r="E835" i="4"/>
  <c r="F835" i="4"/>
  <c r="G835" i="4"/>
  <c r="H835" i="4"/>
  <c r="C836" i="4"/>
  <c r="D836" i="4"/>
  <c r="E836" i="4"/>
  <c r="F836" i="4"/>
  <c r="G836" i="4"/>
  <c r="H836" i="4"/>
  <c r="C837" i="4"/>
  <c r="D837" i="4"/>
  <c r="E837" i="4"/>
  <c r="F837" i="4"/>
  <c r="G837" i="4"/>
  <c r="H837" i="4"/>
  <c r="C838" i="4"/>
  <c r="D838" i="4"/>
  <c r="E838" i="4"/>
  <c r="F838" i="4"/>
  <c r="G838" i="4"/>
  <c r="H838" i="4"/>
  <c r="C839" i="4"/>
  <c r="D839" i="4"/>
  <c r="E839" i="4"/>
  <c r="F839" i="4"/>
  <c r="G839" i="4"/>
  <c r="H839" i="4"/>
  <c r="C840" i="4"/>
  <c r="D840" i="4"/>
  <c r="E840" i="4"/>
  <c r="F840" i="4"/>
  <c r="G840" i="4"/>
  <c r="H840" i="4"/>
  <c r="C841" i="4"/>
  <c r="D841" i="4"/>
  <c r="E841" i="4"/>
  <c r="F841" i="4"/>
  <c r="G841" i="4"/>
  <c r="H841" i="4"/>
  <c r="C842" i="4"/>
  <c r="D842" i="4"/>
  <c r="E842" i="4"/>
  <c r="F842" i="4"/>
  <c r="G842" i="4"/>
  <c r="H842" i="4"/>
  <c r="C843" i="4"/>
  <c r="D843" i="4"/>
  <c r="E843" i="4"/>
  <c r="F843" i="4"/>
  <c r="G843" i="4"/>
  <c r="H843" i="4"/>
  <c r="C844" i="4"/>
  <c r="D844" i="4"/>
  <c r="E844" i="4"/>
  <c r="F844" i="4"/>
  <c r="G844" i="4"/>
  <c r="H844" i="4"/>
  <c r="C845" i="4"/>
  <c r="D845" i="4"/>
  <c r="E845" i="4"/>
  <c r="F845" i="4"/>
  <c r="G845" i="4"/>
  <c r="H845" i="4"/>
  <c r="C846" i="4"/>
  <c r="D846" i="4"/>
  <c r="E846" i="4"/>
  <c r="F846" i="4"/>
  <c r="G846" i="4"/>
  <c r="H846" i="4"/>
  <c r="C847" i="4"/>
  <c r="D847" i="4"/>
  <c r="E847" i="4"/>
  <c r="F847" i="4"/>
  <c r="G847" i="4"/>
  <c r="H847" i="4"/>
  <c r="C848" i="4"/>
  <c r="D848" i="4"/>
  <c r="E848" i="4"/>
  <c r="F848" i="4"/>
  <c r="G848" i="4"/>
  <c r="H848" i="4"/>
  <c r="C849" i="4"/>
  <c r="D849" i="4"/>
  <c r="E849" i="4"/>
  <c r="F849" i="4"/>
  <c r="G849" i="4"/>
  <c r="H849" i="4"/>
  <c r="C850" i="4"/>
  <c r="D850" i="4"/>
  <c r="E850" i="4"/>
  <c r="F850" i="4"/>
  <c r="G850" i="4"/>
  <c r="H850" i="4"/>
  <c r="C851" i="4"/>
  <c r="D851" i="4"/>
  <c r="E851" i="4"/>
  <c r="F851" i="4"/>
  <c r="G851" i="4"/>
  <c r="H851" i="4"/>
  <c r="C852" i="4"/>
  <c r="D852" i="4"/>
  <c r="E852" i="4"/>
  <c r="F852" i="4"/>
  <c r="G852" i="4"/>
  <c r="H852" i="4"/>
  <c r="C853" i="4"/>
  <c r="D853" i="4"/>
  <c r="E853" i="4"/>
  <c r="F853" i="4"/>
  <c r="G853" i="4"/>
  <c r="H853" i="4"/>
  <c r="C854" i="4"/>
  <c r="D854" i="4"/>
  <c r="E854" i="4"/>
  <c r="F854" i="4"/>
  <c r="G854" i="4"/>
  <c r="H854" i="4"/>
  <c r="C855" i="4"/>
  <c r="D855" i="4"/>
  <c r="E855" i="4"/>
  <c r="F855" i="4"/>
  <c r="G855" i="4"/>
  <c r="H855" i="4"/>
  <c r="C856" i="4"/>
  <c r="D856" i="4"/>
  <c r="E856" i="4"/>
  <c r="F856" i="4"/>
  <c r="G856" i="4"/>
  <c r="H856" i="4"/>
  <c r="C857" i="4"/>
  <c r="D857" i="4"/>
  <c r="E857" i="4"/>
  <c r="F857" i="4"/>
  <c r="G857" i="4"/>
  <c r="H857" i="4"/>
  <c r="C858" i="4"/>
  <c r="D858" i="4"/>
  <c r="E858" i="4"/>
  <c r="F858" i="4"/>
  <c r="G858" i="4"/>
  <c r="H858" i="4"/>
  <c r="C859" i="4"/>
  <c r="D859" i="4"/>
  <c r="E859" i="4"/>
  <c r="F859" i="4"/>
  <c r="G859" i="4"/>
  <c r="H859" i="4"/>
  <c r="C860" i="4"/>
  <c r="D860" i="4"/>
  <c r="E860" i="4"/>
  <c r="F860" i="4"/>
  <c r="G860" i="4"/>
  <c r="H860" i="4"/>
  <c r="C861" i="4"/>
  <c r="D861" i="4"/>
  <c r="E861" i="4"/>
  <c r="F861" i="4"/>
  <c r="G861" i="4"/>
  <c r="H861" i="4"/>
  <c r="C862" i="4"/>
  <c r="D862" i="4"/>
  <c r="E862" i="4"/>
  <c r="F862" i="4"/>
  <c r="G862" i="4"/>
  <c r="H862" i="4"/>
  <c r="C863" i="4"/>
  <c r="D863" i="4"/>
  <c r="E863" i="4"/>
  <c r="F863" i="4"/>
  <c r="G863" i="4"/>
  <c r="H863" i="4"/>
  <c r="C864" i="4"/>
  <c r="D864" i="4"/>
  <c r="E864" i="4"/>
  <c r="F864" i="4"/>
  <c r="G864" i="4"/>
  <c r="H864" i="4"/>
  <c r="C865" i="4"/>
  <c r="D865" i="4"/>
  <c r="E865" i="4"/>
  <c r="F865" i="4"/>
  <c r="G865" i="4"/>
  <c r="H865" i="4"/>
  <c r="C866" i="4"/>
  <c r="D866" i="4"/>
  <c r="E866" i="4"/>
  <c r="F866" i="4"/>
  <c r="G866" i="4"/>
  <c r="H866" i="4"/>
  <c r="C867" i="4"/>
  <c r="D867" i="4"/>
  <c r="E867" i="4"/>
  <c r="F867" i="4"/>
  <c r="G867" i="4"/>
  <c r="H867" i="4"/>
  <c r="C868" i="4"/>
  <c r="D868" i="4"/>
  <c r="E868" i="4"/>
  <c r="F868" i="4"/>
  <c r="G868" i="4"/>
  <c r="H868" i="4"/>
  <c r="C869" i="4"/>
  <c r="D869" i="4"/>
  <c r="E869" i="4"/>
  <c r="F869" i="4"/>
  <c r="G869" i="4"/>
  <c r="H869" i="4"/>
  <c r="C870" i="4"/>
  <c r="D870" i="4"/>
  <c r="E870" i="4"/>
  <c r="F870" i="4"/>
  <c r="G870" i="4"/>
  <c r="H870" i="4"/>
  <c r="C871" i="4"/>
  <c r="D871" i="4"/>
  <c r="E871" i="4"/>
  <c r="F871" i="4"/>
  <c r="G871" i="4"/>
  <c r="H871" i="4"/>
  <c r="C872" i="4"/>
  <c r="D872" i="4"/>
  <c r="E872" i="4"/>
  <c r="F872" i="4"/>
  <c r="G872" i="4"/>
  <c r="H872" i="4"/>
  <c r="C873" i="4"/>
  <c r="D873" i="4"/>
  <c r="E873" i="4"/>
  <c r="F873" i="4"/>
  <c r="G873" i="4"/>
  <c r="H873" i="4"/>
  <c r="C874" i="4"/>
  <c r="D874" i="4"/>
  <c r="E874" i="4"/>
  <c r="F874" i="4"/>
  <c r="G874" i="4"/>
  <c r="H874" i="4"/>
  <c r="C875" i="4"/>
  <c r="D875" i="4"/>
  <c r="E875" i="4"/>
  <c r="F875" i="4"/>
  <c r="G875" i="4"/>
  <c r="H875" i="4"/>
  <c r="C876" i="4"/>
  <c r="D876" i="4"/>
  <c r="E876" i="4"/>
  <c r="F876" i="4"/>
  <c r="G876" i="4"/>
  <c r="H876" i="4"/>
  <c r="C877" i="4"/>
  <c r="D877" i="4"/>
  <c r="E877" i="4"/>
  <c r="F877" i="4"/>
  <c r="G877" i="4"/>
  <c r="H877" i="4"/>
  <c r="C878" i="4"/>
  <c r="D878" i="4"/>
  <c r="E878" i="4"/>
  <c r="F878" i="4"/>
  <c r="G878" i="4"/>
  <c r="H878" i="4"/>
  <c r="C879" i="4"/>
  <c r="D879" i="4"/>
  <c r="E879" i="4"/>
  <c r="F879" i="4"/>
  <c r="G879" i="4"/>
  <c r="H879" i="4"/>
  <c r="C880" i="4"/>
  <c r="D880" i="4"/>
  <c r="E880" i="4"/>
  <c r="F880" i="4"/>
  <c r="G880" i="4"/>
  <c r="H880" i="4"/>
  <c r="C881" i="4"/>
  <c r="D881" i="4"/>
  <c r="E881" i="4"/>
  <c r="F881" i="4"/>
  <c r="G881" i="4"/>
  <c r="H881" i="4"/>
  <c r="C882" i="4"/>
  <c r="D882" i="4"/>
  <c r="E882" i="4"/>
  <c r="F882" i="4"/>
  <c r="G882" i="4"/>
  <c r="H882" i="4"/>
  <c r="C883" i="4"/>
  <c r="D883" i="4"/>
  <c r="E883" i="4"/>
  <c r="F883" i="4"/>
  <c r="G883" i="4"/>
  <c r="H883" i="4"/>
  <c r="C884" i="4"/>
  <c r="D884" i="4"/>
  <c r="E884" i="4"/>
  <c r="F884" i="4"/>
  <c r="G884" i="4"/>
  <c r="H884" i="4"/>
  <c r="C885" i="4"/>
  <c r="D885" i="4"/>
  <c r="E885" i="4"/>
  <c r="F885" i="4"/>
  <c r="G885" i="4"/>
  <c r="H885" i="4"/>
  <c r="C886" i="4"/>
  <c r="D886" i="4"/>
  <c r="E886" i="4"/>
  <c r="F886" i="4"/>
  <c r="G886" i="4"/>
  <c r="H886" i="4"/>
  <c r="C887" i="4"/>
  <c r="D887" i="4"/>
  <c r="E887" i="4"/>
  <c r="F887" i="4"/>
  <c r="G887" i="4"/>
  <c r="H887" i="4"/>
  <c r="C888" i="4"/>
  <c r="D888" i="4"/>
  <c r="E888" i="4"/>
  <c r="F888" i="4"/>
  <c r="G888" i="4"/>
  <c r="H888" i="4"/>
  <c r="C889" i="4"/>
  <c r="D889" i="4"/>
  <c r="E889" i="4"/>
  <c r="F889" i="4"/>
  <c r="G889" i="4"/>
  <c r="H889" i="4"/>
  <c r="C890" i="4"/>
  <c r="D890" i="4"/>
  <c r="E890" i="4"/>
  <c r="F890" i="4"/>
  <c r="G890" i="4"/>
  <c r="H890" i="4"/>
  <c r="C891" i="4"/>
  <c r="D891" i="4"/>
  <c r="E891" i="4"/>
  <c r="F891" i="4"/>
  <c r="G891" i="4"/>
  <c r="H891" i="4"/>
  <c r="C892" i="4"/>
  <c r="D892" i="4"/>
  <c r="E892" i="4"/>
  <c r="F892" i="4"/>
  <c r="G892" i="4"/>
  <c r="H892" i="4"/>
  <c r="C893" i="4"/>
  <c r="D893" i="4"/>
  <c r="E893" i="4"/>
  <c r="F893" i="4"/>
  <c r="G893" i="4"/>
  <c r="H893" i="4"/>
  <c r="C894" i="4"/>
  <c r="D894" i="4"/>
  <c r="E894" i="4"/>
  <c r="F894" i="4"/>
  <c r="G894" i="4"/>
  <c r="H894" i="4"/>
  <c r="C895" i="4"/>
  <c r="D895" i="4"/>
  <c r="E895" i="4"/>
  <c r="F895" i="4"/>
  <c r="G895" i="4"/>
  <c r="H895" i="4"/>
  <c r="C896" i="4"/>
  <c r="D896" i="4"/>
  <c r="E896" i="4"/>
  <c r="F896" i="4"/>
  <c r="G896" i="4"/>
  <c r="H896" i="4"/>
  <c r="C897" i="4"/>
  <c r="D897" i="4"/>
  <c r="E897" i="4"/>
  <c r="F897" i="4"/>
  <c r="G897" i="4"/>
  <c r="H897" i="4"/>
  <c r="C898" i="4"/>
  <c r="D898" i="4"/>
  <c r="E898" i="4"/>
  <c r="F898" i="4"/>
  <c r="G898" i="4"/>
  <c r="H898" i="4"/>
  <c r="C899" i="4"/>
  <c r="D899" i="4"/>
  <c r="E899" i="4"/>
  <c r="F899" i="4"/>
  <c r="G899" i="4"/>
  <c r="H899" i="4"/>
  <c r="D830" i="4"/>
  <c r="E830" i="4"/>
  <c r="F830" i="4"/>
  <c r="G830" i="4"/>
  <c r="H830" i="4"/>
  <c r="C830" i="4"/>
  <c r="C756" i="4"/>
  <c r="D756" i="4"/>
  <c r="E756" i="4"/>
  <c r="F756" i="4"/>
  <c r="G756" i="4"/>
  <c r="H756" i="4"/>
  <c r="C757" i="4"/>
  <c r="D757" i="4"/>
  <c r="E757" i="4"/>
  <c r="F757" i="4"/>
  <c r="G757" i="4"/>
  <c r="H757" i="4"/>
  <c r="C758" i="4"/>
  <c r="D758" i="4"/>
  <c r="E758" i="4"/>
  <c r="F758" i="4"/>
  <c r="G758" i="4"/>
  <c r="H758" i="4"/>
  <c r="C759" i="4"/>
  <c r="D759" i="4"/>
  <c r="E759" i="4"/>
  <c r="F759" i="4"/>
  <c r="G759" i="4"/>
  <c r="H759" i="4"/>
  <c r="C760" i="4"/>
  <c r="D760" i="4"/>
  <c r="E760" i="4"/>
  <c r="F760" i="4"/>
  <c r="G760" i="4"/>
  <c r="H760" i="4"/>
  <c r="C761" i="4"/>
  <c r="D761" i="4"/>
  <c r="E761" i="4"/>
  <c r="F761" i="4"/>
  <c r="G761" i="4"/>
  <c r="H761" i="4"/>
  <c r="C762" i="4"/>
  <c r="D762" i="4"/>
  <c r="E762" i="4"/>
  <c r="F762" i="4"/>
  <c r="G762" i="4"/>
  <c r="H762" i="4"/>
  <c r="C763" i="4"/>
  <c r="D763" i="4"/>
  <c r="E763" i="4"/>
  <c r="F763" i="4"/>
  <c r="G763" i="4"/>
  <c r="H763" i="4"/>
  <c r="C764" i="4"/>
  <c r="D764" i="4"/>
  <c r="E764" i="4"/>
  <c r="F764" i="4"/>
  <c r="G764" i="4"/>
  <c r="H764" i="4"/>
  <c r="C765" i="4"/>
  <c r="D765" i="4"/>
  <c r="E765" i="4"/>
  <c r="F765" i="4"/>
  <c r="G765" i="4"/>
  <c r="H765" i="4"/>
  <c r="C766" i="4"/>
  <c r="D766" i="4"/>
  <c r="E766" i="4"/>
  <c r="F766" i="4"/>
  <c r="G766" i="4"/>
  <c r="H766" i="4"/>
  <c r="C767" i="4"/>
  <c r="D767" i="4"/>
  <c r="E767" i="4"/>
  <c r="F767" i="4"/>
  <c r="G767" i="4"/>
  <c r="H767" i="4"/>
  <c r="C768" i="4"/>
  <c r="D768" i="4"/>
  <c r="E768" i="4"/>
  <c r="F768" i="4"/>
  <c r="G768" i="4"/>
  <c r="H768" i="4"/>
  <c r="C769" i="4"/>
  <c r="D769" i="4"/>
  <c r="E769" i="4"/>
  <c r="F769" i="4"/>
  <c r="G769" i="4"/>
  <c r="H769" i="4"/>
  <c r="C770" i="4"/>
  <c r="D770" i="4"/>
  <c r="E770" i="4"/>
  <c r="F770" i="4"/>
  <c r="G770" i="4"/>
  <c r="H770" i="4"/>
  <c r="C771" i="4"/>
  <c r="D771" i="4"/>
  <c r="E771" i="4"/>
  <c r="F771" i="4"/>
  <c r="G771" i="4"/>
  <c r="H771" i="4"/>
  <c r="C772" i="4"/>
  <c r="D772" i="4"/>
  <c r="E772" i="4"/>
  <c r="F772" i="4"/>
  <c r="G772" i="4"/>
  <c r="H772" i="4"/>
  <c r="C773" i="4"/>
  <c r="D773" i="4"/>
  <c r="E773" i="4"/>
  <c r="F773" i="4"/>
  <c r="G773" i="4"/>
  <c r="H773" i="4"/>
  <c r="C774" i="4"/>
  <c r="D774" i="4"/>
  <c r="E774" i="4"/>
  <c r="F774" i="4"/>
  <c r="G774" i="4"/>
  <c r="H774" i="4"/>
  <c r="C775" i="4"/>
  <c r="D775" i="4"/>
  <c r="E775" i="4"/>
  <c r="F775" i="4"/>
  <c r="G775" i="4"/>
  <c r="H775" i="4"/>
  <c r="C776" i="4"/>
  <c r="D776" i="4"/>
  <c r="E776" i="4"/>
  <c r="F776" i="4"/>
  <c r="G776" i="4"/>
  <c r="H776" i="4"/>
  <c r="C777" i="4"/>
  <c r="D777" i="4"/>
  <c r="E777" i="4"/>
  <c r="F777" i="4"/>
  <c r="G777" i="4"/>
  <c r="H777" i="4"/>
  <c r="C778" i="4"/>
  <c r="D778" i="4"/>
  <c r="E778" i="4"/>
  <c r="F778" i="4"/>
  <c r="G778" i="4"/>
  <c r="H778" i="4"/>
  <c r="C779" i="4"/>
  <c r="D779" i="4"/>
  <c r="E779" i="4"/>
  <c r="F779" i="4"/>
  <c r="G779" i="4"/>
  <c r="H779" i="4"/>
  <c r="C780" i="4"/>
  <c r="D780" i="4"/>
  <c r="E780" i="4"/>
  <c r="F780" i="4"/>
  <c r="G780" i="4"/>
  <c r="H780" i="4"/>
  <c r="C781" i="4"/>
  <c r="D781" i="4"/>
  <c r="E781" i="4"/>
  <c r="F781" i="4"/>
  <c r="G781" i="4"/>
  <c r="H781" i="4"/>
  <c r="C782" i="4"/>
  <c r="D782" i="4"/>
  <c r="E782" i="4"/>
  <c r="F782" i="4"/>
  <c r="G782" i="4"/>
  <c r="H782" i="4"/>
  <c r="C783" i="4"/>
  <c r="D783" i="4"/>
  <c r="E783" i="4"/>
  <c r="F783" i="4"/>
  <c r="G783" i="4"/>
  <c r="H783" i="4"/>
  <c r="C784" i="4"/>
  <c r="D784" i="4"/>
  <c r="E784" i="4"/>
  <c r="F784" i="4"/>
  <c r="G784" i="4"/>
  <c r="H784" i="4"/>
  <c r="C785" i="4"/>
  <c r="D785" i="4"/>
  <c r="E785" i="4"/>
  <c r="F785" i="4"/>
  <c r="G785" i="4"/>
  <c r="H785" i="4"/>
  <c r="C786" i="4"/>
  <c r="D786" i="4"/>
  <c r="E786" i="4"/>
  <c r="F786" i="4"/>
  <c r="G786" i="4"/>
  <c r="H786" i="4"/>
  <c r="C787" i="4"/>
  <c r="D787" i="4"/>
  <c r="E787" i="4"/>
  <c r="F787" i="4"/>
  <c r="G787" i="4"/>
  <c r="H787" i="4"/>
  <c r="C788" i="4"/>
  <c r="D788" i="4"/>
  <c r="E788" i="4"/>
  <c r="F788" i="4"/>
  <c r="G788" i="4"/>
  <c r="H788" i="4"/>
  <c r="C789" i="4"/>
  <c r="D789" i="4"/>
  <c r="E789" i="4"/>
  <c r="F789" i="4"/>
  <c r="G789" i="4"/>
  <c r="H789" i="4"/>
  <c r="C790" i="4"/>
  <c r="D790" i="4"/>
  <c r="E790" i="4"/>
  <c r="F790" i="4"/>
  <c r="G790" i="4"/>
  <c r="H790" i="4"/>
  <c r="C791" i="4"/>
  <c r="D791" i="4"/>
  <c r="E791" i="4"/>
  <c r="F791" i="4"/>
  <c r="G791" i="4"/>
  <c r="H791" i="4"/>
  <c r="C792" i="4"/>
  <c r="D792" i="4"/>
  <c r="E792" i="4"/>
  <c r="F792" i="4"/>
  <c r="G792" i="4"/>
  <c r="H792" i="4"/>
  <c r="C793" i="4"/>
  <c r="D793" i="4"/>
  <c r="E793" i="4"/>
  <c r="F793" i="4"/>
  <c r="G793" i="4"/>
  <c r="H793" i="4"/>
  <c r="C794" i="4"/>
  <c r="D794" i="4"/>
  <c r="E794" i="4"/>
  <c r="F794" i="4"/>
  <c r="G794" i="4"/>
  <c r="H794" i="4"/>
  <c r="C795" i="4"/>
  <c r="D795" i="4"/>
  <c r="E795" i="4"/>
  <c r="F795" i="4"/>
  <c r="G795" i="4"/>
  <c r="H795" i="4"/>
  <c r="C796" i="4"/>
  <c r="D796" i="4"/>
  <c r="E796" i="4"/>
  <c r="F796" i="4"/>
  <c r="G796" i="4"/>
  <c r="H796" i="4"/>
  <c r="C797" i="4"/>
  <c r="D797" i="4"/>
  <c r="E797" i="4"/>
  <c r="F797" i="4"/>
  <c r="G797" i="4"/>
  <c r="H797" i="4"/>
  <c r="C798" i="4"/>
  <c r="D798" i="4"/>
  <c r="E798" i="4"/>
  <c r="F798" i="4"/>
  <c r="G798" i="4"/>
  <c r="H798" i="4"/>
  <c r="C799" i="4"/>
  <c r="D799" i="4"/>
  <c r="E799" i="4"/>
  <c r="F799" i="4"/>
  <c r="G799" i="4"/>
  <c r="H799" i="4"/>
  <c r="C800" i="4"/>
  <c r="D800" i="4"/>
  <c r="E800" i="4"/>
  <c r="F800" i="4"/>
  <c r="G800" i="4"/>
  <c r="H800" i="4"/>
  <c r="C801" i="4"/>
  <c r="D801" i="4"/>
  <c r="E801" i="4"/>
  <c r="F801" i="4"/>
  <c r="G801" i="4"/>
  <c r="H801" i="4"/>
  <c r="C802" i="4"/>
  <c r="D802" i="4"/>
  <c r="E802" i="4"/>
  <c r="F802" i="4"/>
  <c r="G802" i="4"/>
  <c r="H802" i="4"/>
  <c r="C803" i="4"/>
  <c r="D803" i="4"/>
  <c r="E803" i="4"/>
  <c r="F803" i="4"/>
  <c r="G803" i="4"/>
  <c r="H803" i="4"/>
  <c r="C804" i="4"/>
  <c r="D804" i="4"/>
  <c r="E804" i="4"/>
  <c r="F804" i="4"/>
  <c r="G804" i="4"/>
  <c r="H804" i="4"/>
  <c r="C805" i="4"/>
  <c r="D805" i="4"/>
  <c r="E805" i="4"/>
  <c r="F805" i="4"/>
  <c r="G805" i="4"/>
  <c r="H805" i="4"/>
  <c r="C806" i="4"/>
  <c r="D806" i="4"/>
  <c r="E806" i="4"/>
  <c r="F806" i="4"/>
  <c r="G806" i="4"/>
  <c r="H806" i="4"/>
  <c r="C807" i="4"/>
  <c r="D807" i="4"/>
  <c r="E807" i="4"/>
  <c r="F807" i="4"/>
  <c r="G807" i="4"/>
  <c r="H807" i="4"/>
  <c r="C808" i="4"/>
  <c r="D808" i="4"/>
  <c r="E808" i="4"/>
  <c r="F808" i="4"/>
  <c r="G808" i="4"/>
  <c r="H808" i="4"/>
  <c r="C809" i="4"/>
  <c r="D809" i="4"/>
  <c r="E809" i="4"/>
  <c r="F809" i="4"/>
  <c r="G809" i="4"/>
  <c r="H809" i="4"/>
  <c r="C810" i="4"/>
  <c r="D810" i="4"/>
  <c r="E810" i="4"/>
  <c r="F810" i="4"/>
  <c r="G810" i="4"/>
  <c r="H810" i="4"/>
  <c r="C811" i="4"/>
  <c r="D811" i="4"/>
  <c r="E811" i="4"/>
  <c r="F811" i="4"/>
  <c r="G811" i="4"/>
  <c r="H811" i="4"/>
  <c r="C812" i="4"/>
  <c r="D812" i="4"/>
  <c r="E812" i="4"/>
  <c r="F812" i="4"/>
  <c r="G812" i="4"/>
  <c r="H812" i="4"/>
  <c r="C813" i="4"/>
  <c r="D813" i="4"/>
  <c r="E813" i="4"/>
  <c r="F813" i="4"/>
  <c r="G813" i="4"/>
  <c r="H813" i="4"/>
  <c r="C814" i="4"/>
  <c r="D814" i="4"/>
  <c r="E814" i="4"/>
  <c r="F814" i="4"/>
  <c r="G814" i="4"/>
  <c r="H814" i="4"/>
  <c r="C815" i="4"/>
  <c r="D815" i="4"/>
  <c r="E815" i="4"/>
  <c r="F815" i="4"/>
  <c r="G815" i="4"/>
  <c r="H815" i="4"/>
  <c r="C816" i="4"/>
  <c r="D816" i="4"/>
  <c r="E816" i="4"/>
  <c r="F816" i="4"/>
  <c r="G816" i="4"/>
  <c r="H816" i="4"/>
  <c r="C817" i="4"/>
  <c r="D817" i="4"/>
  <c r="E817" i="4"/>
  <c r="F817" i="4"/>
  <c r="G817" i="4"/>
  <c r="H817" i="4"/>
  <c r="C818" i="4"/>
  <c r="D818" i="4"/>
  <c r="E818" i="4"/>
  <c r="F818" i="4"/>
  <c r="G818" i="4"/>
  <c r="H818" i="4"/>
  <c r="C819" i="4"/>
  <c r="D819" i="4"/>
  <c r="E819" i="4"/>
  <c r="F819" i="4"/>
  <c r="G819" i="4"/>
  <c r="H819" i="4"/>
  <c r="C820" i="4"/>
  <c r="D820" i="4"/>
  <c r="E820" i="4"/>
  <c r="F820" i="4"/>
  <c r="G820" i="4"/>
  <c r="H820" i="4"/>
  <c r="C821" i="4"/>
  <c r="D821" i="4"/>
  <c r="E821" i="4"/>
  <c r="F821" i="4"/>
  <c r="G821" i="4"/>
  <c r="H821" i="4"/>
  <c r="C822" i="4"/>
  <c r="D822" i="4"/>
  <c r="E822" i="4"/>
  <c r="F822" i="4"/>
  <c r="G822" i="4"/>
  <c r="H822" i="4"/>
  <c r="C823" i="4"/>
  <c r="D823" i="4"/>
  <c r="E823" i="4"/>
  <c r="F823" i="4"/>
  <c r="G823" i="4"/>
  <c r="H823" i="4"/>
  <c r="C824" i="4"/>
  <c r="D824" i="4"/>
  <c r="E824" i="4"/>
  <c r="F824" i="4"/>
  <c r="G824" i="4"/>
  <c r="H824" i="4"/>
  <c r="D755" i="4"/>
  <c r="E755" i="4"/>
  <c r="F755" i="4"/>
  <c r="G755" i="4"/>
  <c r="H755" i="4"/>
  <c r="C755" i="4"/>
  <c r="C606" i="4"/>
  <c r="D606" i="4"/>
  <c r="E606" i="4"/>
  <c r="F606" i="4"/>
  <c r="G606" i="4"/>
  <c r="H606" i="4"/>
  <c r="C607" i="4"/>
  <c r="D607" i="4"/>
  <c r="E607" i="4"/>
  <c r="F607" i="4"/>
  <c r="G607" i="4"/>
  <c r="H607" i="4"/>
  <c r="C608" i="4"/>
  <c r="D608" i="4"/>
  <c r="E608" i="4"/>
  <c r="F608" i="4"/>
  <c r="G608" i="4"/>
  <c r="H608" i="4"/>
  <c r="C609" i="4"/>
  <c r="D609" i="4"/>
  <c r="E609" i="4"/>
  <c r="F609" i="4"/>
  <c r="G609" i="4"/>
  <c r="H609" i="4"/>
  <c r="C610" i="4"/>
  <c r="D610" i="4"/>
  <c r="E610" i="4"/>
  <c r="F610" i="4"/>
  <c r="G610" i="4"/>
  <c r="H610" i="4"/>
  <c r="C611" i="4"/>
  <c r="D611" i="4"/>
  <c r="E611" i="4"/>
  <c r="F611" i="4"/>
  <c r="G611" i="4"/>
  <c r="H611" i="4"/>
  <c r="C612" i="4"/>
  <c r="D612" i="4"/>
  <c r="E612" i="4"/>
  <c r="F612" i="4"/>
  <c r="G612" i="4"/>
  <c r="H612" i="4"/>
  <c r="C613" i="4"/>
  <c r="D613" i="4"/>
  <c r="E613" i="4"/>
  <c r="F613" i="4"/>
  <c r="G613" i="4"/>
  <c r="H613" i="4"/>
  <c r="C614" i="4"/>
  <c r="D614" i="4"/>
  <c r="E614" i="4"/>
  <c r="F614" i="4"/>
  <c r="G614" i="4"/>
  <c r="H614" i="4"/>
  <c r="C615" i="4"/>
  <c r="D615" i="4"/>
  <c r="E615" i="4"/>
  <c r="F615" i="4"/>
  <c r="G615" i="4"/>
  <c r="H615" i="4"/>
  <c r="C616" i="4"/>
  <c r="D616" i="4"/>
  <c r="E616" i="4"/>
  <c r="F616" i="4"/>
  <c r="G616" i="4"/>
  <c r="H616" i="4"/>
  <c r="C617" i="4"/>
  <c r="D617" i="4"/>
  <c r="E617" i="4"/>
  <c r="F617" i="4"/>
  <c r="G617" i="4"/>
  <c r="H617" i="4"/>
  <c r="C618" i="4"/>
  <c r="D618" i="4"/>
  <c r="E618" i="4"/>
  <c r="F618" i="4"/>
  <c r="G618" i="4"/>
  <c r="H618" i="4"/>
  <c r="C619" i="4"/>
  <c r="D619" i="4"/>
  <c r="E619" i="4"/>
  <c r="F619" i="4"/>
  <c r="G619" i="4"/>
  <c r="H619" i="4"/>
  <c r="C620" i="4"/>
  <c r="D620" i="4"/>
  <c r="E620" i="4"/>
  <c r="F620" i="4"/>
  <c r="G620" i="4"/>
  <c r="H620" i="4"/>
  <c r="C621" i="4"/>
  <c r="D621" i="4"/>
  <c r="E621" i="4"/>
  <c r="F621" i="4"/>
  <c r="G621" i="4"/>
  <c r="H621" i="4"/>
  <c r="C622" i="4"/>
  <c r="D622" i="4"/>
  <c r="E622" i="4"/>
  <c r="F622" i="4"/>
  <c r="G622" i="4"/>
  <c r="H622" i="4"/>
  <c r="C623" i="4"/>
  <c r="D623" i="4"/>
  <c r="E623" i="4"/>
  <c r="F623" i="4"/>
  <c r="G623" i="4"/>
  <c r="H623" i="4"/>
  <c r="C624" i="4"/>
  <c r="D624" i="4"/>
  <c r="E624" i="4"/>
  <c r="F624" i="4"/>
  <c r="G624" i="4"/>
  <c r="H624" i="4"/>
  <c r="C625" i="4"/>
  <c r="D625" i="4"/>
  <c r="E625" i="4"/>
  <c r="F625" i="4"/>
  <c r="G625" i="4"/>
  <c r="H625" i="4"/>
  <c r="C626" i="4"/>
  <c r="D626" i="4"/>
  <c r="E626" i="4"/>
  <c r="F626" i="4"/>
  <c r="G626" i="4"/>
  <c r="H626" i="4"/>
  <c r="C627" i="4"/>
  <c r="D627" i="4"/>
  <c r="E627" i="4"/>
  <c r="F627" i="4"/>
  <c r="G627" i="4"/>
  <c r="H627" i="4"/>
  <c r="C628" i="4"/>
  <c r="D628" i="4"/>
  <c r="E628" i="4"/>
  <c r="F628" i="4"/>
  <c r="G628" i="4"/>
  <c r="H628" i="4"/>
  <c r="C629" i="4"/>
  <c r="D629" i="4"/>
  <c r="E629" i="4"/>
  <c r="F629" i="4"/>
  <c r="G629" i="4"/>
  <c r="H629" i="4"/>
  <c r="C630" i="4"/>
  <c r="D630" i="4"/>
  <c r="E630" i="4"/>
  <c r="F630" i="4"/>
  <c r="G630" i="4"/>
  <c r="H630" i="4"/>
  <c r="C631" i="4"/>
  <c r="D631" i="4"/>
  <c r="E631" i="4"/>
  <c r="F631" i="4"/>
  <c r="G631" i="4"/>
  <c r="H631" i="4"/>
  <c r="C632" i="4"/>
  <c r="D632" i="4"/>
  <c r="E632" i="4"/>
  <c r="F632" i="4"/>
  <c r="G632" i="4"/>
  <c r="H632" i="4"/>
  <c r="C633" i="4"/>
  <c r="D633" i="4"/>
  <c r="E633" i="4"/>
  <c r="F633" i="4"/>
  <c r="G633" i="4"/>
  <c r="H633" i="4"/>
  <c r="C634" i="4"/>
  <c r="D634" i="4"/>
  <c r="E634" i="4"/>
  <c r="F634" i="4"/>
  <c r="G634" i="4"/>
  <c r="H634" i="4"/>
  <c r="C635" i="4"/>
  <c r="D635" i="4"/>
  <c r="E635" i="4"/>
  <c r="F635" i="4"/>
  <c r="G635" i="4"/>
  <c r="H635" i="4"/>
  <c r="C636" i="4"/>
  <c r="D636" i="4"/>
  <c r="E636" i="4"/>
  <c r="F636" i="4"/>
  <c r="G636" i="4"/>
  <c r="H636" i="4"/>
  <c r="C637" i="4"/>
  <c r="D637" i="4"/>
  <c r="E637" i="4"/>
  <c r="F637" i="4"/>
  <c r="G637" i="4"/>
  <c r="H637" i="4"/>
  <c r="C638" i="4"/>
  <c r="D638" i="4"/>
  <c r="E638" i="4"/>
  <c r="F638" i="4"/>
  <c r="G638" i="4"/>
  <c r="H638" i="4"/>
  <c r="C639" i="4"/>
  <c r="D639" i="4"/>
  <c r="E639" i="4"/>
  <c r="F639" i="4"/>
  <c r="G639" i="4"/>
  <c r="H639" i="4"/>
  <c r="C640" i="4"/>
  <c r="D640" i="4"/>
  <c r="E640" i="4"/>
  <c r="F640" i="4"/>
  <c r="G640" i="4"/>
  <c r="H640" i="4"/>
  <c r="C641" i="4"/>
  <c r="D641" i="4"/>
  <c r="E641" i="4"/>
  <c r="F641" i="4"/>
  <c r="G641" i="4"/>
  <c r="H641" i="4"/>
  <c r="C642" i="4"/>
  <c r="D642" i="4"/>
  <c r="E642" i="4"/>
  <c r="F642" i="4"/>
  <c r="G642" i="4"/>
  <c r="H642" i="4"/>
  <c r="C643" i="4"/>
  <c r="D643" i="4"/>
  <c r="E643" i="4"/>
  <c r="F643" i="4"/>
  <c r="G643" i="4"/>
  <c r="H643" i="4"/>
  <c r="C644" i="4"/>
  <c r="D644" i="4"/>
  <c r="E644" i="4"/>
  <c r="F644" i="4"/>
  <c r="G644" i="4"/>
  <c r="H644" i="4"/>
  <c r="C645" i="4"/>
  <c r="D645" i="4"/>
  <c r="E645" i="4"/>
  <c r="F645" i="4"/>
  <c r="G645" i="4"/>
  <c r="H645" i="4"/>
  <c r="C646" i="4"/>
  <c r="D646" i="4"/>
  <c r="E646" i="4"/>
  <c r="F646" i="4"/>
  <c r="G646" i="4"/>
  <c r="H646" i="4"/>
  <c r="C647" i="4"/>
  <c r="D647" i="4"/>
  <c r="E647" i="4"/>
  <c r="F647" i="4"/>
  <c r="G647" i="4"/>
  <c r="H647" i="4"/>
  <c r="C648" i="4"/>
  <c r="D648" i="4"/>
  <c r="E648" i="4"/>
  <c r="F648" i="4"/>
  <c r="G648" i="4"/>
  <c r="H648" i="4"/>
  <c r="C649" i="4"/>
  <c r="D649" i="4"/>
  <c r="E649" i="4"/>
  <c r="F649" i="4"/>
  <c r="G649" i="4"/>
  <c r="H649" i="4"/>
  <c r="C650" i="4"/>
  <c r="D650" i="4"/>
  <c r="E650" i="4"/>
  <c r="F650" i="4"/>
  <c r="G650" i="4"/>
  <c r="H650" i="4"/>
  <c r="C651" i="4"/>
  <c r="D651" i="4"/>
  <c r="E651" i="4"/>
  <c r="F651" i="4"/>
  <c r="G651" i="4"/>
  <c r="H651" i="4"/>
  <c r="C652" i="4"/>
  <c r="D652" i="4"/>
  <c r="E652" i="4"/>
  <c r="F652" i="4"/>
  <c r="G652" i="4"/>
  <c r="H652" i="4"/>
  <c r="C653" i="4"/>
  <c r="D653" i="4"/>
  <c r="E653" i="4"/>
  <c r="F653" i="4"/>
  <c r="G653" i="4"/>
  <c r="H653" i="4"/>
  <c r="C654" i="4"/>
  <c r="D654" i="4"/>
  <c r="E654" i="4"/>
  <c r="F654" i="4"/>
  <c r="G654" i="4"/>
  <c r="H654" i="4"/>
  <c r="C655" i="4"/>
  <c r="D655" i="4"/>
  <c r="E655" i="4"/>
  <c r="F655" i="4"/>
  <c r="G655" i="4"/>
  <c r="H655" i="4"/>
  <c r="C656" i="4"/>
  <c r="D656" i="4"/>
  <c r="E656" i="4"/>
  <c r="F656" i="4"/>
  <c r="G656" i="4"/>
  <c r="H656" i="4"/>
  <c r="C657" i="4"/>
  <c r="D657" i="4"/>
  <c r="E657" i="4"/>
  <c r="F657" i="4"/>
  <c r="G657" i="4"/>
  <c r="H657" i="4"/>
  <c r="C658" i="4"/>
  <c r="D658" i="4"/>
  <c r="E658" i="4"/>
  <c r="F658" i="4"/>
  <c r="G658" i="4"/>
  <c r="H658" i="4"/>
  <c r="C659" i="4"/>
  <c r="D659" i="4"/>
  <c r="E659" i="4"/>
  <c r="F659" i="4"/>
  <c r="G659" i="4"/>
  <c r="H659" i="4"/>
  <c r="C660" i="4"/>
  <c r="D660" i="4"/>
  <c r="E660" i="4"/>
  <c r="F660" i="4"/>
  <c r="G660" i="4"/>
  <c r="H660" i="4"/>
  <c r="C661" i="4"/>
  <c r="D661" i="4"/>
  <c r="E661" i="4"/>
  <c r="F661" i="4"/>
  <c r="G661" i="4"/>
  <c r="H661" i="4"/>
  <c r="C662" i="4"/>
  <c r="D662" i="4"/>
  <c r="E662" i="4"/>
  <c r="F662" i="4"/>
  <c r="G662" i="4"/>
  <c r="H662" i="4"/>
  <c r="C663" i="4"/>
  <c r="D663" i="4"/>
  <c r="E663" i="4"/>
  <c r="F663" i="4"/>
  <c r="G663" i="4"/>
  <c r="H663" i="4"/>
  <c r="C664" i="4"/>
  <c r="D664" i="4"/>
  <c r="E664" i="4"/>
  <c r="F664" i="4"/>
  <c r="G664" i="4"/>
  <c r="H664" i="4"/>
  <c r="C665" i="4"/>
  <c r="D665" i="4"/>
  <c r="E665" i="4"/>
  <c r="F665" i="4"/>
  <c r="G665" i="4"/>
  <c r="H665" i="4"/>
  <c r="C666" i="4"/>
  <c r="D666" i="4"/>
  <c r="E666" i="4"/>
  <c r="F666" i="4"/>
  <c r="G666" i="4"/>
  <c r="H666" i="4"/>
  <c r="C667" i="4"/>
  <c r="D667" i="4"/>
  <c r="E667" i="4"/>
  <c r="F667" i="4"/>
  <c r="G667" i="4"/>
  <c r="H667" i="4"/>
  <c r="C668" i="4"/>
  <c r="D668" i="4"/>
  <c r="E668" i="4"/>
  <c r="F668" i="4"/>
  <c r="G668" i="4"/>
  <c r="H668" i="4"/>
  <c r="C669" i="4"/>
  <c r="D669" i="4"/>
  <c r="E669" i="4"/>
  <c r="F669" i="4"/>
  <c r="G669" i="4"/>
  <c r="H669" i="4"/>
  <c r="C670" i="4"/>
  <c r="D670" i="4"/>
  <c r="E670" i="4"/>
  <c r="F670" i="4"/>
  <c r="G670" i="4"/>
  <c r="H670" i="4"/>
  <c r="C671" i="4"/>
  <c r="D671" i="4"/>
  <c r="E671" i="4"/>
  <c r="F671" i="4"/>
  <c r="G671" i="4"/>
  <c r="H671" i="4"/>
  <c r="C672" i="4"/>
  <c r="D672" i="4"/>
  <c r="E672" i="4"/>
  <c r="F672" i="4"/>
  <c r="G672" i="4"/>
  <c r="H672" i="4"/>
  <c r="C673" i="4"/>
  <c r="D673" i="4"/>
  <c r="E673" i="4"/>
  <c r="F673" i="4"/>
  <c r="G673" i="4"/>
  <c r="H673" i="4"/>
  <c r="C674" i="4"/>
  <c r="D674" i="4"/>
  <c r="E674" i="4"/>
  <c r="F674" i="4"/>
  <c r="G674" i="4"/>
  <c r="H674" i="4"/>
  <c r="D605" i="4"/>
  <c r="E605" i="4"/>
  <c r="F605" i="4"/>
  <c r="G605" i="4"/>
  <c r="H605" i="4"/>
  <c r="C605" i="4"/>
  <c r="H599" i="4"/>
  <c r="G599" i="4"/>
  <c r="F599" i="4"/>
  <c r="E599" i="4"/>
  <c r="D599" i="4"/>
  <c r="C599" i="4"/>
  <c r="H598" i="4"/>
  <c r="G598" i="4"/>
  <c r="F598" i="4"/>
  <c r="E598" i="4"/>
  <c r="D598" i="4"/>
  <c r="C598" i="4"/>
  <c r="H597" i="4"/>
  <c r="G597" i="4"/>
  <c r="F597" i="4"/>
  <c r="E597" i="4"/>
  <c r="D597" i="4"/>
  <c r="C597" i="4"/>
  <c r="H596" i="4"/>
  <c r="G596" i="4"/>
  <c r="F596" i="4"/>
  <c r="E596" i="4"/>
  <c r="D596" i="4"/>
  <c r="C596" i="4"/>
  <c r="H595" i="4"/>
  <c r="G595" i="4"/>
  <c r="F595" i="4"/>
  <c r="E595" i="4"/>
  <c r="D595" i="4"/>
  <c r="C595" i="4"/>
  <c r="H594" i="4"/>
  <c r="G594" i="4"/>
  <c r="F594" i="4"/>
  <c r="E594" i="4"/>
  <c r="D594" i="4"/>
  <c r="C594" i="4"/>
  <c r="H593" i="4"/>
  <c r="G593" i="4"/>
  <c r="F593" i="4"/>
  <c r="E593" i="4"/>
  <c r="D593" i="4"/>
  <c r="C593" i="4"/>
  <c r="H592" i="4"/>
  <c r="G592" i="4"/>
  <c r="F592" i="4"/>
  <c r="E592" i="4"/>
  <c r="D592" i="4"/>
  <c r="C592" i="4"/>
  <c r="H591" i="4"/>
  <c r="G591" i="4"/>
  <c r="F591" i="4"/>
  <c r="E591" i="4"/>
  <c r="D591" i="4"/>
  <c r="C591" i="4"/>
  <c r="H590" i="4"/>
  <c r="G590" i="4"/>
  <c r="F590" i="4"/>
  <c r="E590" i="4"/>
  <c r="D590" i="4"/>
  <c r="C590" i="4"/>
  <c r="H589" i="4"/>
  <c r="G589" i="4"/>
  <c r="F589" i="4"/>
  <c r="E589" i="4"/>
  <c r="D589" i="4"/>
  <c r="C589" i="4"/>
  <c r="H588" i="4"/>
  <c r="G588" i="4"/>
  <c r="F588" i="4"/>
  <c r="E588" i="4"/>
  <c r="D588" i="4"/>
  <c r="C588" i="4"/>
  <c r="H587" i="4"/>
  <c r="G587" i="4"/>
  <c r="F587" i="4"/>
  <c r="E587" i="4"/>
  <c r="D587" i="4"/>
  <c r="C587" i="4"/>
  <c r="H586" i="4"/>
  <c r="G586" i="4"/>
  <c r="F586" i="4"/>
  <c r="E586" i="4"/>
  <c r="D586" i="4"/>
  <c r="C586" i="4"/>
  <c r="H585" i="4"/>
  <c r="G585" i="4"/>
  <c r="F585" i="4"/>
  <c r="E585" i="4"/>
  <c r="D585" i="4"/>
  <c r="C585" i="4"/>
  <c r="H584" i="4"/>
  <c r="G584" i="4"/>
  <c r="F584" i="4"/>
  <c r="E584" i="4"/>
  <c r="D584" i="4"/>
  <c r="C584" i="4"/>
  <c r="H583" i="4"/>
  <c r="G583" i="4"/>
  <c r="F583" i="4"/>
  <c r="E583" i="4"/>
  <c r="D583" i="4"/>
  <c r="C583" i="4"/>
  <c r="H582" i="4"/>
  <c r="G582" i="4"/>
  <c r="F582" i="4"/>
  <c r="E582" i="4"/>
  <c r="D582" i="4"/>
  <c r="C582" i="4"/>
  <c r="H581" i="4"/>
  <c r="G581" i="4"/>
  <c r="F581" i="4"/>
  <c r="E581" i="4"/>
  <c r="D581" i="4"/>
  <c r="C581" i="4"/>
  <c r="H580" i="4"/>
  <c r="G580" i="4"/>
  <c r="F580" i="4"/>
  <c r="E580" i="4"/>
  <c r="D580" i="4"/>
  <c r="C580" i="4"/>
  <c r="H579" i="4"/>
  <c r="G579" i="4"/>
  <c r="F579" i="4"/>
  <c r="E579" i="4"/>
  <c r="D579" i="4"/>
  <c r="C579" i="4"/>
  <c r="H578" i="4"/>
  <c r="G578" i="4"/>
  <c r="F578" i="4"/>
  <c r="E578" i="4"/>
  <c r="D578" i="4"/>
  <c r="C578" i="4"/>
  <c r="H577" i="4"/>
  <c r="G577" i="4"/>
  <c r="F577" i="4"/>
  <c r="E577" i="4"/>
  <c r="D577" i="4"/>
  <c r="C577" i="4"/>
  <c r="H576" i="4"/>
  <c r="G576" i="4"/>
  <c r="F576" i="4"/>
  <c r="E576" i="4"/>
  <c r="D576" i="4"/>
  <c r="C576" i="4"/>
  <c r="H575" i="4"/>
  <c r="G575" i="4"/>
  <c r="F575" i="4"/>
  <c r="E575" i="4"/>
  <c r="D575" i="4"/>
  <c r="C575" i="4"/>
  <c r="H574" i="4"/>
  <c r="G574" i="4"/>
  <c r="F574" i="4"/>
  <c r="E574" i="4"/>
  <c r="D574" i="4"/>
  <c r="C574" i="4"/>
  <c r="H573" i="4"/>
  <c r="G573" i="4"/>
  <c r="F573" i="4"/>
  <c r="E573" i="4"/>
  <c r="D573" i="4"/>
  <c r="C573" i="4"/>
  <c r="H572" i="4"/>
  <c r="G572" i="4"/>
  <c r="F572" i="4"/>
  <c r="E572" i="4"/>
  <c r="D572" i="4"/>
  <c r="C572" i="4"/>
  <c r="H571" i="4"/>
  <c r="G571" i="4"/>
  <c r="F571" i="4"/>
  <c r="E571" i="4"/>
  <c r="D571" i="4"/>
  <c r="C571" i="4"/>
  <c r="H570" i="4"/>
  <c r="G570" i="4"/>
  <c r="F570" i="4"/>
  <c r="E570" i="4"/>
  <c r="D570" i="4"/>
  <c r="C570" i="4"/>
  <c r="H569" i="4"/>
  <c r="G569" i="4"/>
  <c r="F569" i="4"/>
  <c r="E569" i="4"/>
  <c r="D569" i="4"/>
  <c r="C569" i="4"/>
  <c r="H568" i="4"/>
  <c r="G568" i="4"/>
  <c r="F568" i="4"/>
  <c r="E568" i="4"/>
  <c r="D568" i="4"/>
  <c r="C568" i="4"/>
  <c r="H567" i="4"/>
  <c r="G567" i="4"/>
  <c r="F567" i="4"/>
  <c r="E567" i="4"/>
  <c r="D567" i="4"/>
  <c r="C567" i="4"/>
  <c r="H566" i="4"/>
  <c r="G566" i="4"/>
  <c r="F566" i="4"/>
  <c r="E566" i="4"/>
  <c r="D566" i="4"/>
  <c r="C566" i="4"/>
  <c r="H565" i="4"/>
  <c r="G565" i="4"/>
  <c r="F565" i="4"/>
  <c r="E565" i="4"/>
  <c r="D565" i="4"/>
  <c r="C565" i="4"/>
  <c r="H564" i="4"/>
  <c r="G564" i="4"/>
  <c r="F564" i="4"/>
  <c r="E564" i="4"/>
  <c r="D564" i="4"/>
  <c r="C564" i="4"/>
  <c r="H563" i="4"/>
  <c r="G563" i="4"/>
  <c r="F563" i="4"/>
  <c r="E563" i="4"/>
  <c r="D563" i="4"/>
  <c r="C563" i="4"/>
  <c r="H562" i="4"/>
  <c r="G562" i="4"/>
  <c r="F562" i="4"/>
  <c r="E562" i="4"/>
  <c r="D562" i="4"/>
  <c r="C562" i="4"/>
  <c r="H561" i="4"/>
  <c r="G561" i="4"/>
  <c r="F561" i="4"/>
  <c r="E561" i="4"/>
  <c r="D561" i="4"/>
  <c r="C561" i="4"/>
  <c r="H560" i="4"/>
  <c r="G560" i="4"/>
  <c r="F560" i="4"/>
  <c r="E560" i="4"/>
  <c r="D560" i="4"/>
  <c r="C560" i="4"/>
  <c r="H559" i="4"/>
  <c r="G559" i="4"/>
  <c r="F559" i="4"/>
  <c r="E559" i="4"/>
  <c r="D559" i="4"/>
  <c r="C559" i="4"/>
  <c r="H558" i="4"/>
  <c r="G558" i="4"/>
  <c r="F558" i="4"/>
  <c r="E558" i="4"/>
  <c r="D558" i="4"/>
  <c r="C558" i="4"/>
  <c r="H557" i="4"/>
  <c r="G557" i="4"/>
  <c r="F557" i="4"/>
  <c r="E557" i="4"/>
  <c r="D557" i="4"/>
  <c r="C557" i="4"/>
  <c r="H556" i="4"/>
  <c r="G556" i="4"/>
  <c r="F556" i="4"/>
  <c r="E556" i="4"/>
  <c r="D556" i="4"/>
  <c r="C556" i="4"/>
  <c r="H555" i="4"/>
  <c r="G555" i="4"/>
  <c r="F555" i="4"/>
  <c r="E555" i="4"/>
  <c r="D555" i="4"/>
  <c r="C555" i="4"/>
  <c r="H554" i="4"/>
  <c r="G554" i="4"/>
  <c r="F554" i="4"/>
  <c r="E554" i="4"/>
  <c r="D554" i="4"/>
  <c r="C554" i="4"/>
  <c r="H553" i="4"/>
  <c r="G553" i="4"/>
  <c r="F553" i="4"/>
  <c r="E553" i="4"/>
  <c r="D553" i="4"/>
  <c r="C553" i="4"/>
  <c r="H552" i="4"/>
  <c r="G552" i="4"/>
  <c r="F552" i="4"/>
  <c r="E552" i="4"/>
  <c r="D552" i="4"/>
  <c r="C552" i="4"/>
  <c r="H551" i="4"/>
  <c r="G551" i="4"/>
  <c r="F551" i="4"/>
  <c r="E551" i="4"/>
  <c r="D551" i="4"/>
  <c r="C551" i="4"/>
  <c r="H550" i="4"/>
  <c r="G550" i="4"/>
  <c r="F550" i="4"/>
  <c r="E550" i="4"/>
  <c r="D550" i="4"/>
  <c r="C550" i="4"/>
  <c r="H549" i="4"/>
  <c r="G549" i="4"/>
  <c r="F549" i="4"/>
  <c r="E549" i="4"/>
  <c r="D549" i="4"/>
  <c r="C549" i="4"/>
  <c r="H548" i="4"/>
  <c r="G548" i="4"/>
  <c r="F548" i="4"/>
  <c r="E548" i="4"/>
  <c r="D548" i="4"/>
  <c r="C548" i="4"/>
  <c r="H547" i="4"/>
  <c r="G547" i="4"/>
  <c r="F547" i="4"/>
  <c r="E547" i="4"/>
  <c r="D547" i="4"/>
  <c r="C547" i="4"/>
  <c r="H546" i="4"/>
  <c r="G546" i="4"/>
  <c r="F546" i="4"/>
  <c r="E546" i="4"/>
  <c r="D546" i="4"/>
  <c r="C546" i="4"/>
  <c r="H545" i="4"/>
  <c r="G545" i="4"/>
  <c r="F545" i="4"/>
  <c r="E545" i="4"/>
  <c r="D545" i="4"/>
  <c r="C545" i="4"/>
  <c r="H544" i="4"/>
  <c r="G544" i="4"/>
  <c r="F544" i="4"/>
  <c r="E544" i="4"/>
  <c r="D544" i="4"/>
  <c r="C544" i="4"/>
  <c r="H543" i="4"/>
  <c r="G543" i="4"/>
  <c r="F543" i="4"/>
  <c r="E543" i="4"/>
  <c r="D543" i="4"/>
  <c r="C543" i="4"/>
  <c r="H542" i="4"/>
  <c r="G542" i="4"/>
  <c r="F542" i="4"/>
  <c r="E542" i="4"/>
  <c r="D542" i="4"/>
  <c r="C542" i="4"/>
  <c r="H541" i="4"/>
  <c r="G541" i="4"/>
  <c r="F541" i="4"/>
  <c r="E541" i="4"/>
  <c r="D541" i="4"/>
  <c r="C541" i="4"/>
  <c r="H540" i="4"/>
  <c r="G540" i="4"/>
  <c r="F540" i="4"/>
  <c r="E540" i="4"/>
  <c r="D540" i="4"/>
  <c r="C540" i="4"/>
  <c r="H539" i="4"/>
  <c r="G539" i="4"/>
  <c r="F539" i="4"/>
  <c r="E539" i="4"/>
  <c r="D539" i="4"/>
  <c r="C539" i="4"/>
  <c r="H538" i="4"/>
  <c r="G538" i="4"/>
  <c r="F538" i="4"/>
  <c r="E538" i="4"/>
  <c r="D538" i="4"/>
  <c r="C538" i="4"/>
  <c r="H537" i="4"/>
  <c r="G537" i="4"/>
  <c r="F537" i="4"/>
  <c r="E537" i="4"/>
  <c r="D537" i="4"/>
  <c r="C537" i="4"/>
  <c r="H536" i="4"/>
  <c r="G536" i="4"/>
  <c r="F536" i="4"/>
  <c r="E536" i="4"/>
  <c r="D536" i="4"/>
  <c r="C536" i="4"/>
  <c r="H535" i="4"/>
  <c r="G535" i="4"/>
  <c r="F535" i="4"/>
  <c r="E535" i="4"/>
  <c r="D535" i="4"/>
  <c r="C535" i="4"/>
  <c r="H534" i="4"/>
  <c r="G534" i="4"/>
  <c r="F534" i="4"/>
  <c r="E534" i="4"/>
  <c r="D534" i="4"/>
  <c r="C534" i="4"/>
  <c r="H533" i="4"/>
  <c r="G533" i="4"/>
  <c r="F533" i="4"/>
  <c r="E533" i="4"/>
  <c r="D533" i="4"/>
  <c r="C533" i="4"/>
  <c r="H532" i="4"/>
  <c r="G532" i="4"/>
  <c r="F532" i="4"/>
  <c r="E532" i="4"/>
  <c r="D532" i="4"/>
  <c r="C532" i="4"/>
  <c r="H531" i="4"/>
  <c r="G531" i="4"/>
  <c r="F531" i="4"/>
  <c r="E531" i="4"/>
  <c r="D531" i="4"/>
  <c r="C531" i="4"/>
  <c r="D530" i="4"/>
  <c r="E530" i="4"/>
  <c r="F530" i="4"/>
  <c r="G530" i="4"/>
  <c r="H530" i="4"/>
  <c r="C530" i="4"/>
  <c r="C380" i="4"/>
  <c r="D380" i="4"/>
  <c r="E380" i="4"/>
  <c r="F380" i="4"/>
  <c r="G380" i="4"/>
  <c r="H380" i="4"/>
  <c r="C381" i="4"/>
  <c r="D381" i="4"/>
  <c r="E381" i="4"/>
  <c r="F381" i="4"/>
  <c r="G381" i="4"/>
  <c r="H381" i="4"/>
  <c r="C382" i="4"/>
  <c r="D382" i="4"/>
  <c r="E382" i="4"/>
  <c r="F382" i="4"/>
  <c r="G382" i="4"/>
  <c r="H382" i="4"/>
  <c r="C383" i="4"/>
  <c r="D383" i="4"/>
  <c r="E383" i="4"/>
  <c r="F383" i="4"/>
  <c r="G383" i="4"/>
  <c r="H383" i="4"/>
  <c r="C384" i="4"/>
  <c r="D384" i="4"/>
  <c r="E384" i="4"/>
  <c r="F384" i="4"/>
  <c r="G384" i="4"/>
  <c r="H384" i="4"/>
  <c r="C385" i="4"/>
  <c r="D385" i="4"/>
  <c r="E385" i="4"/>
  <c r="F385" i="4"/>
  <c r="G385" i="4"/>
  <c r="H385" i="4"/>
  <c r="C386" i="4"/>
  <c r="D386" i="4"/>
  <c r="E386" i="4"/>
  <c r="F386" i="4"/>
  <c r="G386" i="4"/>
  <c r="H386" i="4"/>
  <c r="C387" i="4"/>
  <c r="D387" i="4"/>
  <c r="E387" i="4"/>
  <c r="F387" i="4"/>
  <c r="G387" i="4"/>
  <c r="H387" i="4"/>
  <c r="C388" i="4"/>
  <c r="D388" i="4"/>
  <c r="E388" i="4"/>
  <c r="F388" i="4"/>
  <c r="G388" i="4"/>
  <c r="H388" i="4"/>
  <c r="C389" i="4"/>
  <c r="D389" i="4"/>
  <c r="E389" i="4"/>
  <c r="F389" i="4"/>
  <c r="G389" i="4"/>
  <c r="H389" i="4"/>
  <c r="C390" i="4"/>
  <c r="D390" i="4"/>
  <c r="E390" i="4"/>
  <c r="F390" i="4"/>
  <c r="G390" i="4"/>
  <c r="H390" i="4"/>
  <c r="C391" i="4"/>
  <c r="D391" i="4"/>
  <c r="E391" i="4"/>
  <c r="F391" i="4"/>
  <c r="G391" i="4"/>
  <c r="H391" i="4"/>
  <c r="C392" i="4"/>
  <c r="D392" i="4"/>
  <c r="E392" i="4"/>
  <c r="F392" i="4"/>
  <c r="G392" i="4"/>
  <c r="H392" i="4"/>
  <c r="C393" i="4"/>
  <c r="D393" i="4"/>
  <c r="E393" i="4"/>
  <c r="F393" i="4"/>
  <c r="G393" i="4"/>
  <c r="H393" i="4"/>
  <c r="C394" i="4"/>
  <c r="D394" i="4"/>
  <c r="E394" i="4"/>
  <c r="F394" i="4"/>
  <c r="G394" i="4"/>
  <c r="H394" i="4"/>
  <c r="C395" i="4"/>
  <c r="D395" i="4"/>
  <c r="E395" i="4"/>
  <c r="F395" i="4"/>
  <c r="G395" i="4"/>
  <c r="H395" i="4"/>
  <c r="C396" i="4"/>
  <c r="D396" i="4"/>
  <c r="E396" i="4"/>
  <c r="F396" i="4"/>
  <c r="G396" i="4"/>
  <c r="H396" i="4"/>
  <c r="C397" i="4"/>
  <c r="D397" i="4"/>
  <c r="E397" i="4"/>
  <c r="F397" i="4"/>
  <c r="G397" i="4"/>
  <c r="H397" i="4"/>
  <c r="C398" i="4"/>
  <c r="D398" i="4"/>
  <c r="E398" i="4"/>
  <c r="F398" i="4"/>
  <c r="G398" i="4"/>
  <c r="H398" i="4"/>
  <c r="C399" i="4"/>
  <c r="D399" i="4"/>
  <c r="E399" i="4"/>
  <c r="F399" i="4"/>
  <c r="G399" i="4"/>
  <c r="H399" i="4"/>
  <c r="C400" i="4"/>
  <c r="D400" i="4"/>
  <c r="E400" i="4"/>
  <c r="F400" i="4"/>
  <c r="G400" i="4"/>
  <c r="H400" i="4"/>
  <c r="C401" i="4"/>
  <c r="D401" i="4"/>
  <c r="E401" i="4"/>
  <c r="F401" i="4"/>
  <c r="G401" i="4"/>
  <c r="H401" i="4"/>
  <c r="C402" i="4"/>
  <c r="D402" i="4"/>
  <c r="E402" i="4"/>
  <c r="F402" i="4"/>
  <c r="G402" i="4"/>
  <c r="H402" i="4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D436" i="4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4"/>
  <c r="D441" i="4"/>
  <c r="E441" i="4"/>
  <c r="F441" i="4"/>
  <c r="G441" i="4"/>
  <c r="H441" i="4"/>
  <c r="C442" i="4"/>
  <c r="D442" i="4"/>
  <c r="E442" i="4"/>
  <c r="F442" i="4"/>
  <c r="G442" i="4"/>
  <c r="H442" i="4"/>
  <c r="C443" i="4"/>
  <c r="D443" i="4"/>
  <c r="E443" i="4"/>
  <c r="F443" i="4"/>
  <c r="G443" i="4"/>
  <c r="H443" i="4"/>
  <c r="C444" i="4"/>
  <c r="D444" i="4"/>
  <c r="E444" i="4"/>
  <c r="F444" i="4"/>
  <c r="G444" i="4"/>
  <c r="H444" i="4"/>
  <c r="C445" i="4"/>
  <c r="D445" i="4"/>
  <c r="E445" i="4"/>
  <c r="F445" i="4"/>
  <c r="G445" i="4"/>
  <c r="H445" i="4"/>
  <c r="C446" i="4"/>
  <c r="D446" i="4"/>
  <c r="E446" i="4"/>
  <c r="F446" i="4"/>
  <c r="G446" i="4"/>
  <c r="H446" i="4"/>
  <c r="C447" i="4"/>
  <c r="D447" i="4"/>
  <c r="E447" i="4"/>
  <c r="F447" i="4"/>
  <c r="G447" i="4"/>
  <c r="H447" i="4"/>
  <c r="C448" i="4"/>
  <c r="D448" i="4"/>
  <c r="E448" i="4"/>
  <c r="F448" i="4"/>
  <c r="G448" i="4"/>
  <c r="H448" i="4"/>
  <c r="D379" i="4"/>
  <c r="E379" i="4"/>
  <c r="F379" i="4"/>
  <c r="G379" i="4"/>
  <c r="H379" i="4"/>
  <c r="C37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4"/>
  <c r="D240" i="4"/>
  <c r="E240" i="4"/>
  <c r="F240" i="4"/>
  <c r="G240" i="4"/>
  <c r="H240" i="4"/>
  <c r="C241" i="4"/>
  <c r="D241" i="4"/>
  <c r="E241" i="4"/>
  <c r="F241" i="4"/>
  <c r="G241" i="4"/>
  <c r="H241" i="4"/>
  <c r="C242" i="4"/>
  <c r="D242" i="4"/>
  <c r="E242" i="4"/>
  <c r="F242" i="4"/>
  <c r="G242" i="4"/>
  <c r="H242" i="4"/>
  <c r="C243" i="4"/>
  <c r="D243" i="4"/>
  <c r="E243" i="4"/>
  <c r="F243" i="4"/>
  <c r="G243" i="4"/>
  <c r="H243" i="4"/>
  <c r="C244" i="4"/>
  <c r="D244" i="4"/>
  <c r="E244" i="4"/>
  <c r="F244" i="4"/>
  <c r="G244" i="4"/>
  <c r="H244" i="4"/>
  <c r="C245" i="4"/>
  <c r="D245" i="4"/>
  <c r="E245" i="4"/>
  <c r="F245" i="4"/>
  <c r="G245" i="4"/>
  <c r="H245" i="4"/>
  <c r="C246" i="4"/>
  <c r="D246" i="4"/>
  <c r="E246" i="4"/>
  <c r="F246" i="4"/>
  <c r="G246" i="4"/>
  <c r="H246" i="4"/>
  <c r="C247" i="4"/>
  <c r="D247" i="4"/>
  <c r="E247" i="4"/>
  <c r="F247" i="4"/>
  <c r="G247" i="4"/>
  <c r="H247" i="4"/>
  <c r="C248" i="4"/>
  <c r="D248" i="4"/>
  <c r="E248" i="4"/>
  <c r="F248" i="4"/>
  <c r="G248" i="4"/>
  <c r="H248" i="4"/>
  <c r="C249" i="4"/>
  <c r="D249" i="4"/>
  <c r="E249" i="4"/>
  <c r="F249" i="4"/>
  <c r="G249" i="4"/>
  <c r="H249" i="4"/>
  <c r="C250" i="4"/>
  <c r="D250" i="4"/>
  <c r="E250" i="4"/>
  <c r="F250" i="4"/>
  <c r="G250" i="4"/>
  <c r="H250" i="4"/>
  <c r="C251" i="4"/>
  <c r="D251" i="4"/>
  <c r="E251" i="4"/>
  <c r="F251" i="4"/>
  <c r="G251" i="4"/>
  <c r="H251" i="4"/>
  <c r="C252" i="4"/>
  <c r="D252" i="4"/>
  <c r="E252" i="4"/>
  <c r="F252" i="4"/>
  <c r="G252" i="4"/>
  <c r="H252" i="4"/>
  <c r="C253" i="4"/>
  <c r="D253" i="4"/>
  <c r="E253" i="4"/>
  <c r="F253" i="4"/>
  <c r="G253" i="4"/>
  <c r="H253" i="4"/>
  <c r="C254" i="4"/>
  <c r="D254" i="4"/>
  <c r="E254" i="4"/>
  <c r="F254" i="4"/>
  <c r="G254" i="4"/>
  <c r="H254" i="4"/>
  <c r="C255" i="4"/>
  <c r="D255" i="4"/>
  <c r="E255" i="4"/>
  <c r="F255" i="4"/>
  <c r="G255" i="4"/>
  <c r="H255" i="4"/>
  <c r="C256" i="4"/>
  <c r="D256" i="4"/>
  <c r="E256" i="4"/>
  <c r="F256" i="4"/>
  <c r="G256" i="4"/>
  <c r="H256" i="4"/>
  <c r="C257" i="4"/>
  <c r="D257" i="4"/>
  <c r="E257" i="4"/>
  <c r="F257" i="4"/>
  <c r="G257" i="4"/>
  <c r="H257" i="4"/>
  <c r="C258" i="4"/>
  <c r="D258" i="4"/>
  <c r="E258" i="4"/>
  <c r="F258" i="4"/>
  <c r="G258" i="4"/>
  <c r="H258" i="4"/>
  <c r="C259" i="4"/>
  <c r="D259" i="4"/>
  <c r="E259" i="4"/>
  <c r="F259" i="4"/>
  <c r="G259" i="4"/>
  <c r="H259" i="4"/>
  <c r="C260" i="4"/>
  <c r="D260" i="4"/>
  <c r="E260" i="4"/>
  <c r="F260" i="4"/>
  <c r="G260" i="4"/>
  <c r="H260" i="4"/>
  <c r="C261" i="4"/>
  <c r="D261" i="4"/>
  <c r="E261" i="4"/>
  <c r="F261" i="4"/>
  <c r="G261" i="4"/>
  <c r="H261" i="4"/>
  <c r="C262" i="4"/>
  <c r="D262" i="4"/>
  <c r="E262" i="4"/>
  <c r="F262" i="4"/>
  <c r="G262" i="4"/>
  <c r="H262" i="4"/>
  <c r="C263" i="4"/>
  <c r="D263" i="4"/>
  <c r="E263" i="4"/>
  <c r="F263" i="4"/>
  <c r="G263" i="4"/>
  <c r="H263" i="4"/>
  <c r="C264" i="4"/>
  <c r="D264" i="4"/>
  <c r="E264" i="4"/>
  <c r="F264" i="4"/>
  <c r="G264" i="4"/>
  <c r="H264" i="4"/>
  <c r="C265" i="4"/>
  <c r="D265" i="4"/>
  <c r="E265" i="4"/>
  <c r="F265" i="4"/>
  <c r="G265" i="4"/>
  <c r="H265" i="4"/>
  <c r="C266" i="4"/>
  <c r="D266" i="4"/>
  <c r="E266" i="4"/>
  <c r="F266" i="4"/>
  <c r="G266" i="4"/>
  <c r="H266" i="4"/>
  <c r="C267" i="4"/>
  <c r="D267" i="4"/>
  <c r="E267" i="4"/>
  <c r="F267" i="4"/>
  <c r="G267" i="4"/>
  <c r="H267" i="4"/>
  <c r="C268" i="4"/>
  <c r="D268" i="4"/>
  <c r="E268" i="4"/>
  <c r="F268" i="4"/>
  <c r="G268" i="4"/>
  <c r="H268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D229" i="4"/>
  <c r="E229" i="4"/>
  <c r="F229" i="4"/>
  <c r="G229" i="4"/>
  <c r="H229" i="4"/>
  <c r="C229" i="4"/>
  <c r="F16" i="16" l="1"/>
  <c r="F17" i="18"/>
  <c r="F15" i="18"/>
  <c r="K17" i="18"/>
  <c r="K15" i="18"/>
  <c r="J61" i="18" s="1"/>
  <c r="F14" i="16"/>
  <c r="K16" i="16"/>
  <c r="K14" i="16"/>
  <c r="H46" i="16" s="1"/>
  <c r="L64" i="16"/>
  <c r="K64" i="16"/>
  <c r="J64" i="16"/>
  <c r="G64" i="16"/>
  <c r="L66" i="18"/>
  <c r="K66" i="18"/>
  <c r="J66" i="18"/>
  <c r="G66" i="18"/>
  <c r="L53" i="18"/>
  <c r="L32" i="18"/>
  <c r="L51" i="16"/>
  <c r="L40" i="16"/>
  <c r="L30" i="16"/>
  <c r="K53" i="18"/>
  <c r="J53" i="18"/>
  <c r="G53" i="18"/>
  <c r="K42" i="18"/>
  <c r="J42" i="18"/>
  <c r="G42" i="18"/>
  <c r="K32" i="18"/>
  <c r="J32" i="18"/>
  <c r="G32" i="18"/>
  <c r="K51" i="16"/>
  <c r="J51" i="16"/>
  <c r="G51" i="16"/>
  <c r="K40" i="16"/>
  <c r="J40" i="16"/>
  <c r="G40" i="16"/>
  <c r="K30" i="16"/>
  <c r="J30" i="16"/>
  <c r="G30" i="16"/>
  <c r="C23" i="15"/>
  <c r="F13" i="18"/>
  <c r="F12" i="16"/>
  <c r="G25" i="15"/>
  <c r="G28" i="15"/>
  <c r="C28" i="15"/>
  <c r="F19" i="18"/>
  <c r="F11" i="18"/>
  <c r="F18" i="16"/>
  <c r="F10" i="16"/>
  <c r="C22" i="15"/>
  <c r="C25" i="15"/>
  <c r="D31" i="15"/>
  <c r="L48" i="18" l="1"/>
  <c r="L37" i="18"/>
  <c r="H48" i="18"/>
  <c r="I61" i="18"/>
  <c r="J48" i="18"/>
  <c r="J37" i="18"/>
  <c r="K59" i="16"/>
  <c r="I35" i="16"/>
  <c r="K35" i="16"/>
  <c r="I37" i="18"/>
  <c r="I59" i="16"/>
  <c r="L59" i="16"/>
  <c r="H37" i="18"/>
  <c r="L25" i="16"/>
  <c r="K25" i="16"/>
  <c r="J25" i="16"/>
  <c r="I25" i="16"/>
  <c r="H25" i="16"/>
  <c r="G59" i="16"/>
  <c r="L46" i="16"/>
  <c r="L27" i="18"/>
  <c r="K27" i="18"/>
  <c r="J27" i="18"/>
  <c r="I27" i="18"/>
  <c r="H27" i="18"/>
  <c r="H35" i="16"/>
  <c r="L61" i="18"/>
  <c r="J35" i="16"/>
  <c r="L35" i="16"/>
  <c r="K48" i="18"/>
  <c r="H59" i="16"/>
  <c r="J59" i="16"/>
  <c r="H61" i="18"/>
  <c r="K37" i="18"/>
  <c r="J46" i="16"/>
  <c r="I46" i="16"/>
  <c r="K46" i="16"/>
  <c r="I48" i="18"/>
  <c r="K61" i="18"/>
  <c r="L63" i="18"/>
  <c r="H39" i="18"/>
  <c r="J29" i="18"/>
  <c r="I39" i="18"/>
  <c r="K63" i="18"/>
  <c r="I29" i="18"/>
  <c r="K50" i="18"/>
  <c r="K29" i="18"/>
  <c r="J63" i="18"/>
  <c r="L50" i="18"/>
  <c r="H29" i="18"/>
  <c r="I63" i="18"/>
  <c r="H63" i="18"/>
  <c r="J50" i="18"/>
  <c r="L39" i="18"/>
  <c r="H50" i="18"/>
  <c r="J39" i="18"/>
  <c r="L29" i="18"/>
  <c r="I50" i="18"/>
  <c r="K39" i="18"/>
  <c r="L61" i="16"/>
  <c r="I37" i="16"/>
  <c r="I61" i="16"/>
  <c r="L48" i="16"/>
  <c r="L27" i="16"/>
  <c r="J37" i="16"/>
  <c r="K61" i="16"/>
  <c r="H37" i="16"/>
  <c r="J61" i="16"/>
  <c r="H61" i="16"/>
  <c r="K48" i="16"/>
  <c r="K27" i="16"/>
  <c r="I48" i="16"/>
  <c r="K37" i="16"/>
  <c r="I27" i="16"/>
  <c r="H48" i="16"/>
  <c r="J48" i="16"/>
  <c r="L37" i="16"/>
  <c r="J27" i="16"/>
  <c r="H27" i="16"/>
  <c r="J26" i="16"/>
  <c r="I26" i="16"/>
  <c r="L36" i="16"/>
  <c r="H26" i="16"/>
  <c r="K36" i="16"/>
  <c r="L47" i="16"/>
  <c r="K60" i="16"/>
  <c r="J36" i="16"/>
  <c r="J60" i="16"/>
  <c r="J47" i="16"/>
  <c r="I36" i="16"/>
  <c r="H60" i="16"/>
  <c r="H47" i="16"/>
  <c r="K26" i="16"/>
  <c r="L60" i="16"/>
  <c r="K47" i="16"/>
  <c r="I60" i="16"/>
  <c r="I47" i="16"/>
  <c r="H36" i="16"/>
  <c r="L26" i="16"/>
  <c r="I62" i="18"/>
  <c r="H49" i="18"/>
  <c r="H62" i="18"/>
  <c r="K28" i="18"/>
  <c r="K38" i="18"/>
  <c r="L28" i="18"/>
  <c r="L38" i="18"/>
  <c r="L49" i="18"/>
  <c r="L62" i="18"/>
  <c r="K49" i="18"/>
  <c r="J38" i="18"/>
  <c r="I28" i="18"/>
  <c r="I49" i="18"/>
  <c r="H38" i="18"/>
  <c r="K62" i="18"/>
  <c r="J49" i="18"/>
  <c r="I38" i="18"/>
  <c r="H28" i="18"/>
  <c r="J62" i="18"/>
  <c r="J28" i="18"/>
  <c r="G49" i="18"/>
  <c r="G29" i="18"/>
  <c r="G38" i="18"/>
  <c r="G62" i="18"/>
  <c r="G27" i="16"/>
  <c r="G48" i="16"/>
  <c r="G50" i="18"/>
  <c r="G37" i="16"/>
  <c r="G61" i="16"/>
  <c r="G39" i="18"/>
  <c r="G25" i="16"/>
  <c r="G27" i="18"/>
  <c r="G28" i="18"/>
  <c r="G26" i="16"/>
  <c r="G35" i="16"/>
  <c r="G46" i="16"/>
  <c r="G63" i="18"/>
  <c r="G61" i="18"/>
  <c r="G36" i="16"/>
  <c r="G47" i="16"/>
  <c r="G60" i="16"/>
  <c r="G48" i="18"/>
  <c r="G37" i="18"/>
  <c r="I64" i="18" l="1"/>
  <c r="I68" i="18" s="1"/>
  <c r="G63" i="15" s="1"/>
  <c r="H64" i="18"/>
  <c r="H69" i="18" s="1"/>
  <c r="F64" i="15" s="1"/>
  <c r="H40" i="18"/>
  <c r="H44" i="18" s="1"/>
  <c r="F58" i="15" s="1"/>
  <c r="I49" i="16"/>
  <c r="I54" i="16" s="1"/>
  <c r="G45" i="15" s="1"/>
  <c r="H30" i="18"/>
  <c r="H34" i="18" s="1"/>
  <c r="F55" i="15" s="1"/>
  <c r="H49" i="16"/>
  <c r="H53" i="16" s="1"/>
  <c r="F44" i="15" s="1"/>
  <c r="I28" i="16"/>
  <c r="I32" i="16" s="1"/>
  <c r="G39" i="15" s="1"/>
  <c r="I51" i="18"/>
  <c r="I55" i="18" s="1"/>
  <c r="G60" i="15" s="1"/>
  <c r="H51" i="18"/>
  <c r="H55" i="18" s="1"/>
  <c r="I40" i="18"/>
  <c r="I43" i="18" s="1"/>
  <c r="G57" i="15" s="1"/>
  <c r="H38" i="16"/>
  <c r="H42" i="16" s="1"/>
  <c r="F42" i="15" s="1"/>
  <c r="I38" i="16"/>
  <c r="I42" i="16" s="1"/>
  <c r="G42" i="15" s="1"/>
  <c r="I30" i="18"/>
  <c r="I34" i="18" s="1"/>
  <c r="G55" i="15" s="1"/>
  <c r="H62" i="16"/>
  <c r="H67" i="16" s="1"/>
  <c r="F48" i="15" s="1"/>
  <c r="H28" i="16"/>
  <c r="H32" i="16" s="1"/>
  <c r="F39" i="15" s="1"/>
  <c r="I62" i="16"/>
  <c r="I66" i="16" s="1"/>
  <c r="G47" i="15" s="1"/>
  <c r="I69" i="18"/>
  <c r="G64" i="15" s="1"/>
  <c r="L28" i="16"/>
  <c r="L32" i="16" s="1"/>
  <c r="J39" i="15" s="1"/>
  <c r="J30" i="18"/>
  <c r="J34" i="18" s="1"/>
  <c r="H55" i="15" s="1"/>
  <c r="G51" i="18"/>
  <c r="G55" i="18" s="1"/>
  <c r="E60" i="15" s="1"/>
  <c r="J40" i="18"/>
  <c r="J44" i="18" s="1"/>
  <c r="H58" i="15" s="1"/>
  <c r="L64" i="18"/>
  <c r="L69" i="18" s="1"/>
  <c r="J64" i="15" s="1"/>
  <c r="K30" i="18"/>
  <c r="K34" i="18" s="1"/>
  <c r="I55" i="15" s="1"/>
  <c r="G30" i="18"/>
  <c r="G34" i="18" s="1"/>
  <c r="E55" i="15" s="1"/>
  <c r="G40" i="18"/>
  <c r="G43" i="18" s="1"/>
  <c r="E57" i="15" s="1"/>
  <c r="G49" i="16"/>
  <c r="G54" i="16" s="1"/>
  <c r="E45" i="15" s="1"/>
  <c r="K64" i="18"/>
  <c r="K69" i="18" s="1"/>
  <c r="I64" i="15" s="1"/>
  <c r="K38" i="16"/>
  <c r="K42" i="16" s="1"/>
  <c r="I42" i="15" s="1"/>
  <c r="G64" i="18"/>
  <c r="G68" i="18" s="1"/>
  <c r="E63" i="15" s="1"/>
  <c r="K40" i="18"/>
  <c r="K44" i="18" s="1"/>
  <c r="I58" i="15" s="1"/>
  <c r="G38" i="16"/>
  <c r="G42" i="16" s="1"/>
  <c r="E42" i="15" s="1"/>
  <c r="G28" i="16"/>
  <c r="K28" i="16"/>
  <c r="K32" i="16" s="1"/>
  <c r="I39" i="15" s="1"/>
  <c r="L30" i="18"/>
  <c r="L34" i="18" s="1"/>
  <c r="J55" i="15" s="1"/>
  <c r="J62" i="16"/>
  <c r="J67" i="16" s="1"/>
  <c r="H48" i="15" s="1"/>
  <c r="K51" i="18"/>
  <c r="K55" i="18" s="1"/>
  <c r="I60" i="15" s="1"/>
  <c r="L40" i="18"/>
  <c r="J28" i="16"/>
  <c r="J32" i="16" s="1"/>
  <c r="H39" i="15" s="1"/>
  <c r="J49" i="16"/>
  <c r="J53" i="16" s="1"/>
  <c r="H44" i="15" s="1"/>
  <c r="G62" i="16"/>
  <c r="G67" i="16" s="1"/>
  <c r="E48" i="15" s="1"/>
  <c r="J64" i="18"/>
  <c r="J69" i="18" s="1"/>
  <c r="H64" i="15" s="1"/>
  <c r="L51" i="18"/>
  <c r="L56" i="18" s="1"/>
  <c r="J61" i="15" s="1"/>
  <c r="J51" i="18"/>
  <c r="J56" i="18" s="1"/>
  <c r="H61" i="15" s="1"/>
  <c r="K49" i="16"/>
  <c r="K54" i="16" s="1"/>
  <c r="I45" i="15" s="1"/>
  <c r="L38" i="16"/>
  <c r="L49" i="16"/>
  <c r="K62" i="16"/>
  <c r="J38" i="16"/>
  <c r="L62" i="16"/>
  <c r="I53" i="16" l="1"/>
  <c r="G44" i="15" s="1"/>
  <c r="H56" i="18"/>
  <c r="F61" i="15" s="1"/>
  <c r="H68" i="18"/>
  <c r="H70" i="18" s="1"/>
  <c r="H43" i="18"/>
  <c r="H45" i="18" s="1"/>
  <c r="I44" i="18"/>
  <c r="G58" i="15" s="1"/>
  <c r="H54" i="16"/>
  <c r="F45" i="15" s="1"/>
  <c r="I56" i="18"/>
  <c r="G61" i="15" s="1"/>
  <c r="H41" i="16"/>
  <c r="F41" i="15" s="1"/>
  <c r="F60" i="15"/>
  <c r="H66" i="16"/>
  <c r="F47" i="15" s="1"/>
  <c r="I41" i="16"/>
  <c r="G41" i="15" s="1"/>
  <c r="I67" i="16"/>
  <c r="I70" i="18"/>
  <c r="J42" i="16"/>
  <c r="H42" i="15" s="1"/>
  <c r="J41" i="16"/>
  <c r="H41" i="15" s="1"/>
  <c r="G32" i="16"/>
  <c r="E39" i="15" s="1"/>
  <c r="L68" i="18"/>
  <c r="G44" i="18"/>
  <c r="E58" i="15" s="1"/>
  <c r="G56" i="18"/>
  <c r="E61" i="15" s="1"/>
  <c r="K43" i="18"/>
  <c r="G69" i="18"/>
  <c r="E64" i="15" s="1"/>
  <c r="K68" i="18"/>
  <c r="K41" i="16"/>
  <c r="G41" i="16"/>
  <c r="K56" i="18"/>
  <c r="I61" i="15" s="1"/>
  <c r="J43" i="18"/>
  <c r="G53" i="16"/>
  <c r="J66" i="16"/>
  <c r="J54" i="16"/>
  <c r="H45" i="15" s="1"/>
  <c r="G66" i="16"/>
  <c r="J68" i="18"/>
  <c r="L55" i="18"/>
  <c r="J55" i="18"/>
  <c r="K53" i="16"/>
  <c r="L43" i="18"/>
  <c r="J57" i="15" s="1"/>
  <c r="L44" i="18"/>
  <c r="J58" i="15" s="1"/>
  <c r="L66" i="16"/>
  <c r="J47" i="15" s="1"/>
  <c r="L67" i="16"/>
  <c r="J48" i="15" s="1"/>
  <c r="K66" i="16"/>
  <c r="I47" i="15" s="1"/>
  <c r="K67" i="16"/>
  <c r="I48" i="15" s="1"/>
  <c r="L41" i="16"/>
  <c r="J41" i="15" s="1"/>
  <c r="L42" i="16"/>
  <c r="J42" i="15" s="1"/>
  <c r="L54" i="16"/>
  <c r="J45" i="15" s="1"/>
  <c r="L53" i="16"/>
  <c r="J44" i="15" s="1"/>
  <c r="H55" i="16" l="1"/>
  <c r="I55" i="16"/>
  <c r="H57" i="18"/>
  <c r="H43" i="16"/>
  <c r="F63" i="15"/>
  <c r="F57" i="15"/>
  <c r="I45" i="18"/>
  <c r="I57" i="18"/>
  <c r="H68" i="16"/>
  <c r="I43" i="16"/>
  <c r="K55" i="16"/>
  <c r="I44" i="15"/>
  <c r="L57" i="18"/>
  <c r="J60" i="15"/>
  <c r="J70" i="18"/>
  <c r="H63" i="15"/>
  <c r="K70" i="18"/>
  <c r="I63" i="15"/>
  <c r="G55" i="16"/>
  <c r="E44" i="15"/>
  <c r="J45" i="18"/>
  <c r="H57" i="15"/>
  <c r="G43" i="16"/>
  <c r="E41" i="15"/>
  <c r="G68" i="16"/>
  <c r="E47" i="15"/>
  <c r="I68" i="16"/>
  <c r="G48" i="15"/>
  <c r="J57" i="18"/>
  <c r="H60" i="15"/>
  <c r="L70" i="18"/>
  <c r="J63" i="15"/>
  <c r="K43" i="16"/>
  <c r="I41" i="15"/>
  <c r="J68" i="16"/>
  <c r="H47" i="15"/>
  <c r="K45" i="18"/>
  <c r="I57" i="15"/>
  <c r="G45" i="18"/>
  <c r="J55" i="16"/>
  <c r="G57" i="18"/>
  <c r="G70" i="18"/>
  <c r="K57" i="18"/>
  <c r="J43" i="16"/>
  <c r="L55" i="16"/>
  <c r="L43" i="16"/>
  <c r="K68" i="16"/>
  <c r="L68" i="16"/>
  <c r="L4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</commentList>
</comments>
</file>

<file path=xl/sharedStrings.xml><?xml version="1.0" encoding="utf-8"?>
<sst xmlns="http://schemas.openxmlformats.org/spreadsheetml/2006/main" count="373" uniqueCount="85">
  <si>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</si>
  <si>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</si>
  <si>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</si>
  <si>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</si>
  <si>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</si>
  <si>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</si>
  <si>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</si>
  <si>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</si>
  <si>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</si>
  <si>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</si>
  <si>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</si>
  <si>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</si>
  <si>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</si>
  <si>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</si>
  <si>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</si>
  <si>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</si>
  <si>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</si>
  <si>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</si>
  <si>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</si>
  <si>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</si>
  <si>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</si>
  <si>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</si>
  <si>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</si>
  <si>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</si>
  <si>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</si>
  <si>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</si>
  <si>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</si>
  <si>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</si>
  <si>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</si>
  <si>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</si>
  <si>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</si>
  <si>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</si>
  <si>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</si>
  <si>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</si>
  <si>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</si>
  <si>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</si>
  <si>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</si>
  <si>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</si>
  <si>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</si>
  <si>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</si>
  <si>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</si>
  <si>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</si>
  <si>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</si>
  <si>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</si>
  <si>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</si>
  <si>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</si>
  <si>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</si>
  <si>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</si>
  <si>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</si>
  <si>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</si>
  <si>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JOHN DOE</t>
  </si>
  <si>
    <t>Fecha de la Cotización:</t>
  </si>
  <si>
    <t>Cotizado por</t>
  </si>
  <si>
    <t>Costo Administrativo Anual</t>
  </si>
  <si>
    <t>Tarifas Semi-anuales</t>
  </si>
  <si>
    <t>PLAN 4</t>
  </si>
  <si>
    <t>Notas:</t>
  </si>
  <si>
    <t>Costo administrativo anual incluido en el primer pago de los pagos semestrales, trimestrales y mensuales</t>
  </si>
  <si>
    <t>NOMBRE DE AGENTE</t>
  </si>
  <si>
    <t>BUPA ESSENTIAL FLEX 1</t>
  </si>
  <si>
    <t>BUPA ESSENTIAL FLEX 1 - MENSUALES</t>
  </si>
  <si>
    <t>BUPA ESSENTIAL FLEX 2</t>
  </si>
  <si>
    <t>BUPA ESSENTIAL FLEX 2 - MENSUALES</t>
  </si>
  <si>
    <t>Primas anuales incluyen US$57.47 por Costo Administrativo Anual</t>
  </si>
  <si>
    <t>PLAN 5</t>
  </si>
  <si>
    <t>PLAN 6</t>
  </si>
  <si>
    <t>Primer Pago</t>
  </si>
  <si>
    <t>Cotización de Seguro Médico - Bupa Essential Flex Plan</t>
  </si>
  <si>
    <t>Once cuotas c/u de</t>
  </si>
  <si>
    <t>Tres cuotas c/u de</t>
  </si>
  <si>
    <t>Segunda cuota</t>
  </si>
  <si>
    <t>DEDUCIBLES</t>
  </si>
  <si>
    <t>Beneficios: Bupa Essential Flex 1</t>
  </si>
  <si>
    <t>Nombre del Asegurado Titular:</t>
  </si>
  <si>
    <t>Número de adultos en la póliza:</t>
  </si>
  <si>
    <t>Edad del Asegurado Titular:</t>
  </si>
  <si>
    <t>Cotizador por:</t>
  </si>
  <si>
    <t>Número de niños en la póliza:</t>
  </si>
  <si>
    <t>Edad del/la cónyuge:</t>
  </si>
  <si>
    <t>Cotizado por:</t>
  </si>
  <si>
    <t>Edad del/la conyuge:</t>
  </si>
  <si>
    <t>Tarifas en US$ -  Efectivas a partir del 1ro. de enero de 2023</t>
  </si>
  <si>
    <t>LLENE LA INFORMACIÓN DEL ASEGURADO PROPUESTO:</t>
  </si>
  <si>
    <t xml:space="preserve">SELECCIONE EL PRODUCTO PARA VER LA COTIZACIÓN CORRESPONDIENTE: </t>
  </si>
  <si>
    <t>Beneficios: Bupa Essential Flex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</si>
</sst>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* #,##0.00_);_(* \(#,##0.00\);_(* &quot;-&quot;????_);_(@_)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24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indexed="12"/>
      </right>
      <top style="thin">
        <color indexed="48"/>
      </top>
      <bottom/>
      <diagonal/>
    </border>
    <border>
      <left style="thin">
        <color auto="1"/>
      </left>
      <right style="thin">
        <color indexed="12"/>
      </right>
      <top/>
      <bottom style="thin">
        <color indexed="12"/>
      </bottom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022548"/>
      </left>
      <right/>
      <top/>
      <bottom/>
      <diagonal/>
    </border>
    <border>
      <left style="thin">
        <color rgb="FF022548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thin">
        <color theme="1"/>
      </left>
      <right/>
      <top style="thin">
        <color rgb="FF022548"/>
      </top>
      <bottom/>
      <diagonal/>
    </border>
    <border>
      <left style="thin">
        <color theme="1"/>
      </left>
      <right/>
      <top/>
      <bottom style="thin">
        <color indexed="12"/>
      </bottom>
      <diagonal/>
    </border>
    <border>
      <left style="thin">
        <color theme="1"/>
      </left>
      <right style="thin">
        <color auto="1"/>
      </right>
      <top style="thin">
        <color rgb="FF022548"/>
      </top>
      <bottom/>
      <diagonal/>
    </border>
    <border>
      <left style="thin">
        <color theme="1"/>
      </left>
      <right style="thin">
        <color auto="1"/>
      </right>
      <top/>
      <bottom style="thin">
        <color indexed="12"/>
      </bottom>
      <diagonal/>
    </border>
    <border>
      <left style="thin">
        <color theme="1"/>
      </left>
      <right style="thin">
        <color indexed="12"/>
      </right>
      <top style="thin">
        <color rgb="FF022548"/>
      </top>
      <bottom/>
      <diagonal/>
    </border>
    <border>
      <left style="thin">
        <color theme="1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1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19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16" applyNumberFormat="0" applyAlignment="0" applyProtection="0"/>
    <xf numFmtId="0" fontId="30" fillId="14" borderId="17" applyNumberFormat="0" applyAlignment="0" applyProtection="0"/>
    <xf numFmtId="0" fontId="31" fillId="14" borderId="16" applyNumberFormat="0" applyAlignment="0" applyProtection="0"/>
    <xf numFmtId="0" fontId="32" fillId="0" borderId="18" applyNumberFormat="0" applyFill="0" applyAlignment="0" applyProtection="0"/>
    <xf numFmtId="0" fontId="33" fillId="15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37" fillId="4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20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0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61" fillId="0" borderId="0" applyFont="0" applyFill="0" applyBorder="0" applyAlignment="0" applyProtection="0"/>
  </cellStyleXfs>
  <cellXfs count="281">
    <xf numFmtId="0" fontId="0" fillId="0" borderId="0" xfId="0"/>
    <xf numFmtId="0" fontId="13" fillId="0" borderId="0" xfId="0" applyFont="1"/>
    <xf numFmtId="0" fontId="13" fillId="0" borderId="0" xfId="0" applyFont="1" applyAlignment="1">
      <alignment horizontal="center"/>
    </xf>
    <xf numFmtId="44" fontId="13" fillId="0" borderId="0" xfId="0" applyNumberFormat="1" applyFont="1"/>
    <xf numFmtId="0" fontId="13" fillId="2" borderId="5" xfId="0" applyFont="1" applyFill="1" applyBorder="1"/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3" fillId="2" borderId="0" xfId="0" quotePrefix="1" applyFont="1" applyFill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166" fontId="0" fillId="0" borderId="0" xfId="357" applyNumberFormat="1" applyFont="1"/>
    <xf numFmtId="166" fontId="0" fillId="0" borderId="5" xfId="357" applyNumberFormat="1" applyFont="1" applyBorder="1" applyAlignment="1"/>
    <xf numFmtId="166" fontId="0" fillId="0" borderId="5" xfId="357" applyNumberFormat="1" applyFont="1" applyBorder="1"/>
    <xf numFmtId="0" fontId="13" fillId="0" borderId="5" xfId="0" applyFont="1" applyBorder="1"/>
    <xf numFmtId="0" fontId="18" fillId="0" borderId="0" xfId="367"/>
    <xf numFmtId="0" fontId="10" fillId="2" borderId="5" xfId="367" applyFont="1" applyFill="1" applyBorder="1"/>
    <xf numFmtId="0" fontId="14" fillId="2" borderId="0" xfId="367" applyFont="1" applyFill="1"/>
    <xf numFmtId="0" fontId="14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9" xfId="367" applyFont="1" applyFill="1" applyBorder="1"/>
    <xf numFmtId="0" fontId="10" fillId="2" borderId="6" xfId="367" quotePrefix="1" applyFont="1" applyFill="1" applyBorder="1"/>
    <xf numFmtId="0" fontId="18" fillId="0" borderId="10" xfId="367" applyBorder="1"/>
    <xf numFmtId="0" fontId="10" fillId="0" borderId="0" xfId="541"/>
    <xf numFmtId="0" fontId="10" fillId="2" borderId="5" xfId="541" applyFill="1" applyBorder="1"/>
    <xf numFmtId="0" fontId="14" fillId="2" borderId="0" xfId="541" applyFont="1" applyFill="1"/>
    <xf numFmtId="0" fontId="14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9" xfId="541" applyFill="1" applyBorder="1"/>
    <xf numFmtId="0" fontId="10" fillId="2" borderId="6" xfId="541" quotePrefix="1" applyFill="1" applyBorder="1"/>
    <xf numFmtId="0" fontId="10" fillId="0" borderId="10" xfId="541" applyBorder="1"/>
    <xf numFmtId="43" fontId="16" fillId="3" borderId="12" xfId="621" applyFont="1" applyFill="1" applyBorder="1" applyAlignment="1">
      <alignment vertical="center"/>
    </xf>
    <xf numFmtId="0" fontId="10" fillId="0" borderId="0" xfId="0" applyFont="1"/>
    <xf numFmtId="3" fontId="14" fillId="2" borderId="0" xfId="0" applyNumberFormat="1" applyFont="1" applyFill="1" applyAlignment="1">
      <alignment horizontal="center"/>
    </xf>
    <xf numFmtId="0" fontId="38" fillId="0" borderId="0" xfId="0" applyFont="1" applyProtection="1">
      <protection hidden="1"/>
    </xf>
    <xf numFmtId="0" fontId="38" fillId="0" borderId="0" xfId="0" applyFont="1"/>
    <xf numFmtId="0" fontId="38" fillId="0" borderId="0" xfId="0" applyFont="1" applyAlignment="1" applyProtection="1">
      <alignment horizontal="right"/>
      <protection hidden="1"/>
    </xf>
    <xf numFmtId="0" fontId="39" fillId="0" borderId="0" xfId="0" applyFont="1" applyAlignment="1" applyProtection="1">
      <alignment horizont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165" fontId="38" fillId="0" borderId="0" xfId="0" applyNumberFormat="1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38" fillId="0" borderId="0" xfId="0" applyFont="1" applyProtection="1">
      <protection locked="0"/>
    </xf>
    <xf numFmtId="44" fontId="38" fillId="0" borderId="0" xfId="1" applyFont="1" applyFill="1" applyBorder="1" applyAlignment="1" applyProtection="1">
      <alignment vertical="center"/>
      <protection hidden="1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vertical="center"/>
    </xf>
    <xf numFmtId="9" fontId="38" fillId="0" borderId="0" xfId="0" applyNumberFormat="1" applyFont="1" applyAlignment="1" applyProtection="1">
      <alignment horizontal="center" vertical="center"/>
      <protection hidden="1"/>
    </xf>
    <xf numFmtId="44" fontId="45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>
      <alignment vertical="center"/>
    </xf>
    <xf numFmtId="44" fontId="46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 wrapText="1" shrinkToFit="1"/>
      <protection hidden="1"/>
    </xf>
    <xf numFmtId="0" fontId="39" fillId="0" borderId="0" xfId="0" applyFont="1" applyProtection="1">
      <protection hidden="1"/>
    </xf>
    <xf numFmtId="0" fontId="38" fillId="0" borderId="0" xfId="0" applyFont="1" applyAlignment="1">
      <alignment horizontal="right"/>
    </xf>
    <xf numFmtId="0" fontId="39" fillId="3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0" fontId="49" fillId="43" borderId="0" xfId="0" applyFont="1" applyFill="1" applyAlignment="1" applyProtection="1">
      <alignment horizontal="center" vertical="center"/>
      <protection hidden="1"/>
    </xf>
    <xf numFmtId="165" fontId="49" fillId="43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44" fontId="52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>
      <alignment horizontal="right" vertical="center"/>
    </xf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65" fontId="38" fillId="0" borderId="0" xfId="0" applyNumberFormat="1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4" fontId="52" fillId="0" borderId="26" xfId="0" applyNumberFormat="1" applyFont="1" applyBorder="1" applyAlignment="1" applyProtection="1">
      <alignment vertical="center"/>
      <protection hidden="1"/>
    </xf>
    <xf numFmtId="44" fontId="52" fillId="0" borderId="27" xfId="0" applyNumberFormat="1" applyFont="1" applyBorder="1" applyAlignment="1" applyProtection="1">
      <alignment vertical="center"/>
      <protection hidden="1"/>
    </xf>
    <xf numFmtId="0" fontId="40" fillId="4" borderId="30" xfId="0" applyFont="1" applyFill="1" applyBorder="1" applyAlignment="1" applyProtection="1">
      <alignment horizontal="center"/>
      <protection hidden="1"/>
    </xf>
    <xf numFmtId="0" fontId="40" fillId="4" borderId="29" xfId="0" applyFont="1" applyFill="1" applyBorder="1" applyAlignment="1" applyProtection="1">
      <alignment horizontal="center"/>
      <protection hidden="1"/>
    </xf>
    <xf numFmtId="44" fontId="50" fillId="6" borderId="28" xfId="1" applyFont="1" applyFill="1" applyBorder="1" applyAlignment="1" applyProtection="1">
      <alignment vertical="center"/>
      <protection hidden="1"/>
    </xf>
    <xf numFmtId="44" fontId="50" fillId="6" borderId="30" xfId="1" applyFont="1" applyFill="1" applyBorder="1" applyAlignment="1" applyProtection="1">
      <alignment vertical="center"/>
      <protection hidden="1"/>
    </xf>
    <xf numFmtId="44" fontId="50" fillId="6" borderId="29" xfId="1" applyFont="1" applyFill="1" applyBorder="1" applyAlignment="1" applyProtection="1">
      <alignment vertical="center"/>
      <protection hidden="1"/>
    </xf>
    <xf numFmtId="44" fontId="50" fillId="9" borderId="28" xfId="0" applyNumberFormat="1" applyFont="1" applyFill="1" applyBorder="1" applyAlignment="1" applyProtection="1">
      <alignment vertical="center"/>
      <protection hidden="1"/>
    </xf>
    <xf numFmtId="0" fontId="53" fillId="4" borderId="26" xfId="0" applyFont="1" applyFill="1" applyBorder="1" applyAlignment="1" applyProtection="1">
      <alignment horizontal="center"/>
      <protection hidden="1"/>
    </xf>
    <xf numFmtId="167" fontId="13" fillId="0" borderId="0" xfId="0" applyNumberFormat="1" applyFont="1"/>
    <xf numFmtId="43" fontId="13" fillId="0" borderId="0" xfId="0" applyNumberFormat="1" applyFont="1"/>
    <xf numFmtId="0" fontId="38" fillId="0" borderId="0" xfId="1309" applyFont="1" applyAlignment="1">
      <alignment vertical="center" wrapText="1"/>
    </xf>
    <xf numFmtId="0" fontId="38" fillId="0" borderId="0" xfId="1309" applyFont="1" applyAlignment="1">
      <alignment horizontal="right" vertical="center" wrapText="1" readingOrder="1"/>
    </xf>
    <xf numFmtId="9" fontId="38" fillId="0" borderId="0" xfId="1309" applyNumberFormat="1" applyFont="1" applyAlignment="1">
      <alignment horizontal="right" vertical="center" wrapText="1" readingOrder="1"/>
    </xf>
    <xf numFmtId="0" fontId="38" fillId="0" borderId="0" xfId="1309" applyFont="1" applyAlignment="1">
      <alignment vertical="center" wrapText="1" readingOrder="1"/>
    </xf>
    <xf numFmtId="9" fontId="38" fillId="0" borderId="0" xfId="1309" applyNumberFormat="1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 indent="1"/>
    </xf>
    <xf numFmtId="0" fontId="38" fillId="0" borderId="0" xfId="624" applyFont="1" applyAlignment="1">
      <alignment horizontal="right" vertical="center" wrapText="1" readingOrder="1"/>
    </xf>
    <xf numFmtId="0" fontId="38" fillId="0" borderId="0" xfId="1309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 readingOrder="1"/>
    </xf>
    <xf numFmtId="0" fontId="38" fillId="0" borderId="0" xfId="610" applyFont="1" applyAlignment="1">
      <alignment horizontal="left" vertical="center" readingOrder="1"/>
    </xf>
    <xf numFmtId="0" fontId="39" fillId="0" borderId="0" xfId="1309" applyFont="1" applyAlignment="1">
      <alignment vertical="center" wrapText="1"/>
    </xf>
    <xf numFmtId="0" fontId="38" fillId="0" borderId="0" xfId="1309" applyFont="1" applyAlignment="1">
      <alignment horizontal="right" vertical="center" wrapText="1" indent="1" readingOrder="1"/>
    </xf>
    <xf numFmtId="9" fontId="38" fillId="0" borderId="0" xfId="1309" applyNumberFormat="1" applyFont="1" applyAlignment="1">
      <alignment horizontal="right" vertical="center" wrapText="1" indent="1" readingOrder="1"/>
    </xf>
    <xf numFmtId="44" fontId="59" fillId="0" borderId="0" xfId="0" applyNumberFormat="1" applyFont="1" applyAlignment="1" applyProtection="1">
      <alignment vertical="center"/>
      <protection hidden="1"/>
    </xf>
    <xf numFmtId="44" fontId="40" fillId="0" borderId="0" xfId="1" applyFont="1" applyFill="1" applyBorder="1" applyAlignment="1" applyProtection="1">
      <alignment vertical="center"/>
      <protection hidden="1"/>
    </xf>
    <xf numFmtId="44" fontId="60" fillId="0" borderId="0" xfId="0" applyNumberFormat="1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0" fontId="40" fillId="0" borderId="0" xfId="0" applyFont="1"/>
    <xf numFmtId="0" fontId="12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>
      <alignment vertical="center"/>
    </xf>
    <xf numFmtId="0" fontId="40" fillId="0" borderId="0" xfId="0" applyFont="1" applyAlignment="1" applyProtection="1">
      <alignment horizontal="center" vertical="center" wrapText="1"/>
      <protection hidden="1"/>
    </xf>
    <xf numFmtId="0" fontId="10" fillId="0" borderId="5" xfId="0" applyFont="1" applyBorder="1"/>
    <xf numFmtId="9" fontId="17" fillId="0" borderId="0" xfId="1742" applyFont="1" applyBorder="1" applyAlignment="1"/>
    <xf numFmtId="0" fontId="43" fillId="0" borderId="0" xfId="0" applyFont="1" applyAlignment="1" applyProtection="1">
      <alignment horizontal="center" vertical="center"/>
      <protection hidden="1"/>
    </xf>
    <xf numFmtId="44" fontId="50" fillId="0" borderId="1" xfId="1" applyFont="1" applyBorder="1" applyAlignment="1" applyProtection="1">
      <alignment vertical="center"/>
      <protection hidden="1"/>
    </xf>
    <xf numFmtId="44" fontId="50" fillId="0" borderId="24" xfId="1" applyFont="1" applyBorder="1" applyAlignment="1" applyProtection="1">
      <alignment vertical="center"/>
      <protection hidden="1"/>
    </xf>
    <xf numFmtId="44" fontId="50" fillId="0" borderId="3" xfId="1" applyFont="1" applyBorder="1" applyAlignment="1" applyProtection="1">
      <alignment vertical="center"/>
      <protection hidden="1"/>
    </xf>
    <xf numFmtId="44" fontId="50" fillId="0" borderId="25" xfId="1" applyFont="1" applyBorder="1" applyAlignment="1" applyProtection="1">
      <alignment vertical="center"/>
      <protection hidden="1"/>
    </xf>
    <xf numFmtId="44" fontId="50" fillId="0" borderId="38" xfId="1" applyFont="1" applyBorder="1" applyAlignment="1" applyProtection="1">
      <alignment vertical="center"/>
      <protection hidden="1"/>
    </xf>
    <xf numFmtId="44" fontId="50" fillId="0" borderId="39" xfId="1" applyFont="1" applyBorder="1" applyAlignment="1" applyProtection="1">
      <alignment vertical="center"/>
      <protection hidden="1"/>
    </xf>
    <xf numFmtId="44" fontId="50" fillId="0" borderId="40" xfId="1" applyFont="1" applyBorder="1" applyAlignment="1" applyProtection="1">
      <alignment vertical="center"/>
      <protection hidden="1"/>
    </xf>
    <xf numFmtId="44" fontId="50" fillId="0" borderId="41" xfId="1" applyFont="1" applyBorder="1" applyAlignment="1" applyProtection="1">
      <alignment vertical="center"/>
      <protection hidden="1"/>
    </xf>
    <xf numFmtId="44" fontId="50" fillId="0" borderId="42" xfId="1" applyFont="1" applyBorder="1" applyAlignment="1" applyProtection="1">
      <alignment vertical="center"/>
      <protection hidden="1"/>
    </xf>
    <xf numFmtId="44" fontId="50" fillId="0" borderId="43" xfId="1" applyFont="1" applyBorder="1" applyAlignment="1" applyProtection="1">
      <alignment vertical="center"/>
      <protection hidden="1"/>
    </xf>
    <xf numFmtId="44" fontId="40" fillId="0" borderId="45" xfId="1" applyFont="1" applyBorder="1" applyAlignment="1" applyProtection="1">
      <alignment vertical="center"/>
      <protection hidden="1"/>
    </xf>
    <xf numFmtId="44" fontId="40" fillId="0" borderId="46" xfId="1" applyFont="1" applyBorder="1" applyAlignment="1" applyProtection="1">
      <alignment vertical="center"/>
      <protection hidden="1"/>
    </xf>
    <xf numFmtId="44" fontId="59" fillId="0" borderId="48" xfId="0" applyNumberFormat="1" applyFont="1" applyBorder="1" applyAlignment="1" applyProtection="1">
      <alignment vertical="center"/>
      <protection hidden="1"/>
    </xf>
    <xf numFmtId="44" fontId="59" fillId="0" borderId="44" xfId="0" applyNumberFormat="1" applyFont="1" applyBorder="1" applyAlignment="1" applyProtection="1">
      <alignment vertical="center"/>
      <protection hidden="1"/>
    </xf>
    <xf numFmtId="44" fontId="56" fillId="0" borderId="44" xfId="0" applyNumberFormat="1" applyFont="1" applyBorder="1" applyAlignment="1" applyProtection="1">
      <alignment vertical="center"/>
      <protection hidden="1"/>
    </xf>
    <xf numFmtId="44" fontId="60" fillId="0" borderId="44" xfId="0" applyNumberFormat="1" applyFont="1" applyBorder="1" applyAlignment="1" applyProtection="1">
      <alignment vertical="center"/>
      <protection hidden="1"/>
    </xf>
    <xf numFmtId="44" fontId="59" fillId="0" borderId="50" xfId="0" applyNumberFormat="1" applyFont="1" applyBorder="1" applyAlignment="1" applyProtection="1">
      <alignment vertical="center"/>
      <protection hidden="1"/>
    </xf>
    <xf numFmtId="44" fontId="60" fillId="0" borderId="50" xfId="0" applyNumberFormat="1" applyFont="1" applyBorder="1" applyAlignment="1" applyProtection="1">
      <alignment vertical="center"/>
      <protection hidden="1"/>
    </xf>
    <xf numFmtId="44" fontId="60" fillId="7" borderId="44" xfId="0" applyNumberFormat="1" applyFont="1" applyFill="1" applyBorder="1" applyAlignment="1" applyProtection="1">
      <alignment vertical="center"/>
      <protection hidden="1"/>
    </xf>
    <xf numFmtId="44" fontId="60" fillId="7" borderId="50" xfId="0" applyNumberFormat="1" applyFont="1" applyFill="1" applyBorder="1" applyAlignment="1" applyProtection="1">
      <alignment vertical="center"/>
      <protection hidden="1"/>
    </xf>
    <xf numFmtId="44" fontId="59" fillId="0" borderId="51" xfId="0" applyNumberFormat="1" applyFont="1" applyBorder="1" applyAlignment="1" applyProtection="1">
      <alignment vertical="center"/>
      <protection hidden="1"/>
    </xf>
    <xf numFmtId="44" fontId="60" fillId="42" borderId="0" xfId="0" applyNumberFormat="1" applyFont="1" applyFill="1" applyAlignment="1" applyProtection="1">
      <alignment vertical="center"/>
      <protection hidden="1"/>
    </xf>
    <xf numFmtId="44" fontId="60" fillId="7" borderId="0" xfId="0" applyNumberFormat="1" applyFont="1" applyFill="1" applyAlignment="1" applyProtection="1">
      <alignment vertical="center"/>
      <protection hidden="1"/>
    </xf>
    <xf numFmtId="44" fontId="59" fillId="0" borderId="49" xfId="0" applyNumberFormat="1" applyFont="1" applyBorder="1" applyAlignment="1" applyProtection="1">
      <alignment vertical="center"/>
      <protection hidden="1"/>
    </xf>
    <xf numFmtId="44" fontId="40" fillId="0" borderId="47" xfId="1" applyFont="1" applyBorder="1" applyAlignment="1" applyProtection="1">
      <alignment vertical="center"/>
      <protection hidden="1"/>
    </xf>
    <xf numFmtId="0" fontId="55" fillId="5" borderId="28" xfId="0" applyFont="1" applyFill="1" applyBorder="1" applyProtection="1">
      <protection hidden="1"/>
    </xf>
    <xf numFmtId="0" fontId="48" fillId="45" borderId="0" xfId="0" applyFont="1" applyFill="1" applyAlignment="1" applyProtection="1">
      <alignment horizontal="center" vertical="center"/>
      <protection hidden="1"/>
    </xf>
    <xf numFmtId="0" fontId="42" fillId="3" borderId="0" xfId="610" applyFont="1" applyFill="1" applyAlignment="1" applyProtection="1">
      <alignment vertical="center"/>
      <protection hidden="1"/>
    </xf>
    <xf numFmtId="0" fontId="63" fillId="46" borderId="0" xfId="0" applyFont="1" applyFill="1" applyAlignment="1" applyProtection="1">
      <alignment horizontal="center" vertical="center"/>
      <protection hidden="1"/>
    </xf>
    <xf numFmtId="0" fontId="63" fillId="3" borderId="0" xfId="0" applyFont="1" applyFill="1" applyAlignment="1" applyProtection="1">
      <alignment horizontal="center" vertical="center"/>
      <protection hidden="1"/>
    </xf>
    <xf numFmtId="0" fontId="39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horizontal="center" vertical="center"/>
      <protection hidden="1"/>
    </xf>
    <xf numFmtId="165" fontId="43" fillId="47" borderId="0" xfId="0" applyNumberFormat="1" applyFont="1" applyFill="1" applyAlignment="1" applyProtection="1">
      <alignment horizontal="center" vertical="center"/>
      <protection hidden="1"/>
    </xf>
    <xf numFmtId="165" fontId="43" fillId="3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/>
      <protection hidden="1"/>
    </xf>
    <xf numFmtId="0" fontId="58" fillId="4" borderId="0" xfId="0" applyFont="1" applyFill="1" applyAlignment="1" applyProtection="1">
      <alignment horizontal="center" vertical="center"/>
      <protection hidden="1"/>
    </xf>
    <xf numFmtId="44" fontId="60" fillId="42" borderId="44" xfId="0" applyNumberFormat="1" applyFont="1" applyFill="1" applyBorder="1" applyAlignment="1" applyProtection="1">
      <alignment vertical="center"/>
      <protection hidden="1"/>
    </xf>
    <xf numFmtId="44" fontId="60" fillId="42" borderId="50" xfId="0" applyNumberFormat="1" applyFont="1" applyFill="1" applyBorder="1" applyAlignment="1" applyProtection="1">
      <alignment vertical="center"/>
      <protection hidden="1"/>
    </xf>
    <xf numFmtId="44" fontId="58" fillId="41" borderId="45" xfId="0" applyNumberFormat="1" applyFont="1" applyFill="1" applyBorder="1" applyAlignment="1" applyProtection="1">
      <alignment vertical="center"/>
      <protection hidden="1"/>
    </xf>
    <xf numFmtId="44" fontId="58" fillId="41" borderId="47" xfId="0" applyNumberFormat="1" applyFont="1" applyFill="1" applyBorder="1" applyAlignment="1" applyProtection="1">
      <alignment vertical="center"/>
      <protection hidden="1"/>
    </xf>
    <xf numFmtId="44" fontId="58" fillId="41" borderId="46" xfId="0" applyNumberFormat="1" applyFont="1" applyFill="1" applyBorder="1" applyAlignment="1" applyProtection="1">
      <alignment vertical="center"/>
      <protection hidden="1"/>
    </xf>
    <xf numFmtId="44" fontId="40" fillId="0" borderId="51" xfId="1" applyFont="1" applyBorder="1" applyAlignment="1" applyProtection="1">
      <alignment vertical="center"/>
      <protection hidden="1"/>
    </xf>
    <xf numFmtId="44" fontId="40" fillId="0" borderId="49" xfId="1" applyFont="1" applyBorder="1" applyAlignment="1" applyProtection="1">
      <alignment vertical="center"/>
      <protection hidden="1"/>
    </xf>
    <xf numFmtId="44" fontId="40" fillId="0" borderId="48" xfId="1" applyFont="1" applyBorder="1" applyAlignment="1" applyProtection="1">
      <alignment vertical="center"/>
      <protection hidden="1"/>
    </xf>
    <xf numFmtId="0" fontId="38" fillId="3" borderId="0" xfId="0" applyFont="1" applyFill="1" applyAlignment="1" applyProtection="1">
      <alignment horizontal="right" vertical="center"/>
      <protection hidden="1"/>
    </xf>
    <xf numFmtId="0" fontId="58" fillId="4" borderId="0" xfId="0" applyFont="1" applyFill="1" applyAlignment="1" applyProtection="1">
      <alignment horizontal="left" vertical="center"/>
      <protection hidden="1"/>
    </xf>
    <xf numFmtId="43" fontId="16" fillId="3" borderId="22" xfId="1311" applyFont="1" applyFill="1" applyBorder="1" applyAlignment="1">
      <alignment vertical="center"/>
    </xf>
    <xf numFmtId="43" fontId="57" fillId="44" borderId="52" xfId="0" applyNumberFormat="1" applyFont="1" applyFill="1" applyBorder="1" applyAlignment="1">
      <alignment vertical="center"/>
    </xf>
    <xf numFmtId="0" fontId="13" fillId="48" borderId="5" xfId="0" applyFont="1" applyFill="1" applyBorder="1"/>
    <xf numFmtId="0" fontId="14" fillId="48" borderId="0" xfId="0" applyFont="1" applyFill="1"/>
    <xf numFmtId="43" fontId="16" fillId="48" borderId="12" xfId="1311" applyFont="1" applyFill="1" applyBorder="1" applyAlignment="1">
      <alignment vertical="center"/>
    </xf>
    <xf numFmtId="0" fontId="0" fillId="48" borderId="0" xfId="0" applyFill="1"/>
    <xf numFmtId="0" fontId="13" fillId="48" borderId="0" xfId="0" quotePrefix="1" applyFont="1" applyFill="1"/>
    <xf numFmtId="43" fontId="16" fillId="48" borderId="11" xfId="1311" applyFont="1" applyFill="1" applyBorder="1" applyAlignment="1">
      <alignment vertical="center"/>
    </xf>
    <xf numFmtId="0" fontId="13" fillId="48" borderId="0" xfId="0" applyFont="1" applyFill="1"/>
    <xf numFmtId="0" fontId="13" fillId="48" borderId="0" xfId="0" applyFont="1" applyFill="1" applyAlignment="1">
      <alignment horizontal="center"/>
    </xf>
    <xf numFmtId="3" fontId="14" fillId="48" borderId="0" xfId="0" applyNumberFormat="1" applyFont="1" applyFill="1" applyAlignment="1">
      <alignment horizontal="center"/>
    </xf>
    <xf numFmtId="0" fontId="14" fillId="48" borderId="0" xfId="0" applyFont="1" applyFill="1" applyAlignment="1">
      <alignment horizontal="center"/>
    </xf>
    <xf numFmtId="166" fontId="0" fillId="48" borderId="0" xfId="357" applyNumberFormat="1" applyFont="1" applyFill="1"/>
    <xf numFmtId="0" fontId="10" fillId="48" borderId="5" xfId="367" applyFont="1" applyFill="1" applyBorder="1"/>
    <xf numFmtId="0" fontId="14" fillId="48" borderId="0" xfId="367" applyFont="1" applyFill="1"/>
    <xf numFmtId="3" fontId="14" fillId="48" borderId="0" xfId="367" applyNumberFormat="1" applyFont="1" applyFill="1" applyAlignment="1">
      <alignment horizontal="center"/>
    </xf>
    <xf numFmtId="0" fontId="14" fillId="48" borderId="0" xfId="367" applyFont="1" applyFill="1" applyAlignment="1">
      <alignment horizontal="center"/>
    </xf>
    <xf numFmtId="43" fontId="16" fillId="48" borderId="12" xfId="621" applyFont="1" applyFill="1" applyBorder="1" applyAlignment="1">
      <alignment vertical="center"/>
    </xf>
    <xf numFmtId="0" fontId="10" fillId="48" borderId="0" xfId="367" quotePrefix="1" applyFont="1" applyFill="1"/>
    <xf numFmtId="0" fontId="10" fillId="48" borderId="5" xfId="541" applyFill="1" applyBorder="1"/>
    <xf numFmtId="0" fontId="14" fillId="48" borderId="0" xfId="541" applyFont="1" applyFill="1"/>
    <xf numFmtId="3" fontId="14" fillId="48" borderId="0" xfId="541" applyNumberFormat="1" applyFont="1" applyFill="1" applyAlignment="1">
      <alignment horizontal="center"/>
    </xf>
    <xf numFmtId="0" fontId="14" fillId="48" borderId="0" xfId="541" applyFont="1" applyFill="1" applyAlignment="1">
      <alignment horizontal="center"/>
    </xf>
    <xf numFmtId="0" fontId="10" fillId="48" borderId="0" xfId="541" quotePrefix="1" applyFill="1"/>
    <xf numFmtId="43" fontId="4" fillId="48" borderId="0" xfId="623" applyNumberFormat="1" applyFill="1"/>
    <xf numFmtId="43" fontId="57" fillId="49" borderId="33" xfId="0" applyNumberFormat="1" applyFont="1" applyFill="1" applyBorder="1" applyAlignment="1">
      <alignment vertical="center"/>
    </xf>
    <xf numFmtId="43" fontId="57" fillId="49" borderId="34" xfId="0" applyNumberFormat="1" applyFont="1" applyFill="1" applyBorder="1" applyAlignment="1">
      <alignment vertical="center"/>
    </xf>
    <xf numFmtId="43" fontId="16" fillId="48" borderId="11" xfId="621" applyFont="1" applyFill="1" applyBorder="1" applyAlignment="1">
      <alignment vertical="center"/>
    </xf>
    <xf numFmtId="43" fontId="16" fillId="48" borderId="23" xfId="1311" applyFont="1" applyFill="1" applyBorder="1" applyAlignment="1">
      <alignment vertical="center"/>
    </xf>
    <xf numFmtId="43" fontId="16" fillId="48" borderId="22" xfId="1311" applyFont="1" applyFill="1" applyBorder="1" applyAlignment="1">
      <alignment vertical="center"/>
    </xf>
    <xf numFmtId="0" fontId="64" fillId="48" borderId="5" xfId="0" applyFont="1" applyFill="1" applyBorder="1"/>
    <xf numFmtId="0" fontId="65" fillId="48" borderId="0" xfId="0" applyFont="1" applyFill="1"/>
    <xf numFmtId="3" fontId="65" fillId="48" borderId="0" xfId="0" applyNumberFormat="1" applyFont="1" applyFill="1" applyAlignment="1">
      <alignment horizontal="center"/>
    </xf>
    <xf numFmtId="0" fontId="40" fillId="3" borderId="0" xfId="0" applyFont="1" applyFill="1"/>
    <xf numFmtId="0" fontId="40" fillId="3" borderId="0" xfId="0" applyFont="1" applyFill="1" applyAlignment="1">
      <alignment horizontal="right"/>
    </xf>
    <xf numFmtId="0" fontId="12" fillId="3" borderId="0" xfId="0" applyFont="1" applyFill="1"/>
    <xf numFmtId="0" fontId="38" fillId="3" borderId="0" xfId="0" applyFont="1" applyFill="1"/>
    <xf numFmtId="0" fontId="40" fillId="3" borderId="6" xfId="0" applyFont="1" applyFill="1" applyBorder="1"/>
    <xf numFmtId="0" fontId="66" fillId="50" borderId="53" xfId="0" applyFont="1" applyFill="1" applyBorder="1" applyAlignment="1" applyProtection="1">
      <alignment horizontal="center"/>
      <protection locked="0"/>
    </xf>
    <xf numFmtId="0" fontId="63" fillId="0" borderId="0" xfId="0" applyFont="1" applyAlignment="1" applyProtection="1">
      <alignment horizontal="center"/>
      <protection hidden="1"/>
    </xf>
    <xf numFmtId="0" fontId="66" fillId="50" borderId="54" xfId="0" applyFont="1" applyFill="1" applyBorder="1" applyAlignment="1" applyProtection="1">
      <alignment horizontal="center"/>
      <protection locked="0"/>
    </xf>
    <xf numFmtId="0" fontId="66" fillId="50" borderId="55" xfId="0" applyFont="1" applyFill="1" applyBorder="1" applyAlignment="1" applyProtection="1">
      <alignment horizontal="center"/>
      <protection locked="0"/>
    </xf>
    <xf numFmtId="0" fontId="66" fillId="50" borderId="56" xfId="0" applyFont="1" applyFill="1" applyBorder="1" applyAlignment="1" applyProtection="1">
      <alignment horizontal="center"/>
      <protection locked="0"/>
    </xf>
    <xf numFmtId="0" fontId="41" fillId="3" borderId="0" xfId="0" applyFont="1" applyFill="1" applyAlignment="1" applyProtection="1">
      <alignment horizontal="center"/>
      <protection hidden="1"/>
    </xf>
    <xf numFmtId="0" fontId="40" fillId="3" borderId="0" xfId="0" applyFont="1" applyFill="1" applyAlignment="1">
      <alignment horizontal="right"/>
    </xf>
    <xf numFmtId="0" fontId="39" fillId="0" borderId="0" xfId="1309" applyFont="1" applyAlignment="1">
      <alignment horizontal="center" vertical="center" wrapText="1"/>
    </xf>
    <xf numFmtId="0" fontId="38" fillId="0" borderId="0" xfId="0" applyFont="1" applyAlignment="1">
      <alignment horizontal="right" vertical="center"/>
    </xf>
    <xf numFmtId="44" fontId="60" fillId="0" borderId="44" xfId="0" applyNumberFormat="1" applyFont="1" applyBorder="1" applyAlignment="1" applyProtection="1">
      <alignment horizontal="left" vertical="center"/>
      <protection hidden="1"/>
    </xf>
    <xf numFmtId="44" fontId="60" fillId="0" borderId="0" xfId="0" applyNumberFormat="1" applyFont="1" applyAlignment="1" applyProtection="1">
      <alignment horizontal="left" vertical="center"/>
      <protection hidden="1"/>
    </xf>
    <xf numFmtId="44" fontId="59" fillId="0" borderId="44" xfId="0" applyNumberFormat="1" applyFont="1" applyBorder="1" applyAlignment="1" applyProtection="1">
      <alignment horizontal="left" vertical="center"/>
      <protection hidden="1"/>
    </xf>
    <xf numFmtId="44" fontId="59" fillId="0" borderId="0" xfId="0" applyNumberFormat="1" applyFont="1" applyAlignment="1" applyProtection="1">
      <alignment horizontal="left" vertical="center"/>
      <protection hidden="1"/>
    </xf>
    <xf numFmtId="0" fontId="58" fillId="8" borderId="0" xfId="0" applyFont="1" applyFill="1" applyAlignment="1" applyProtection="1">
      <alignment horizontal="center" vertical="center"/>
      <protection hidden="1"/>
    </xf>
    <xf numFmtId="0" fontId="39" fillId="0" borderId="0" xfId="1309" applyFont="1" applyAlignment="1">
      <alignment horizontal="center" vertical="center"/>
    </xf>
    <xf numFmtId="0" fontId="43" fillId="43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>
      <alignment horizontal="left" vertical="center" wrapText="1"/>
    </xf>
    <xf numFmtId="0" fontId="63" fillId="46" borderId="0" xfId="0" applyFont="1" applyFill="1" applyAlignment="1" applyProtection="1">
      <alignment horizontal="center" vertical="center"/>
      <protection hidden="1"/>
    </xf>
    <xf numFmtId="9" fontId="38" fillId="0" borderId="0" xfId="1309" applyNumberFormat="1" applyFont="1" applyAlignment="1">
      <alignment horizontal="right" vertical="center" readingOrder="1"/>
    </xf>
    <xf numFmtId="0" fontId="38" fillId="0" borderId="0" xfId="1309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/>
    </xf>
    <xf numFmtId="0" fontId="58" fillId="8" borderId="0" xfId="0" applyFont="1" applyFill="1" applyAlignment="1" applyProtection="1">
      <alignment horizontal="left" vertical="center"/>
      <protection hidden="1"/>
    </xf>
    <xf numFmtId="0" fontId="67" fillId="43" borderId="0" xfId="0" applyFont="1" applyFill="1" applyAlignment="1" applyProtection="1">
      <alignment horizontal="center" vertical="center"/>
      <protection hidden="1"/>
    </xf>
    <xf numFmtId="0" fontId="62" fillId="3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>
      <alignment horizontal="left" wrapText="1"/>
    </xf>
    <xf numFmtId="0" fontId="58" fillId="4" borderId="0" xfId="0" applyFont="1" applyFill="1" applyAlignment="1" applyProtection="1">
      <alignment horizontal="center" vertical="center"/>
      <protection hidden="1"/>
    </xf>
    <xf numFmtId="0" fontId="51" fillId="43" borderId="35" xfId="0" applyFont="1" applyFill="1" applyBorder="1" applyAlignment="1" applyProtection="1">
      <alignment horizontal="center" vertical="center"/>
      <protection hidden="1"/>
    </xf>
    <xf numFmtId="0" fontId="51" fillId="43" borderId="0" xfId="0" applyFont="1" applyFill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/>
      <protection hidden="1"/>
    </xf>
    <xf numFmtId="44" fontId="55" fillId="43" borderId="35" xfId="0" applyNumberFormat="1" applyFont="1" applyFill="1" applyBorder="1" applyAlignment="1" applyProtection="1">
      <alignment horizontal="center" vertical="center"/>
      <protection hidden="1"/>
    </xf>
    <xf numFmtId="44" fontId="55" fillId="43" borderId="0" xfId="0" applyNumberFormat="1" applyFont="1" applyFill="1" applyAlignment="1" applyProtection="1">
      <alignment horizontal="center" vertical="center"/>
      <protection hidden="1"/>
    </xf>
    <xf numFmtId="0" fontId="51" fillId="43" borderId="36" xfId="0" applyFont="1" applyFill="1" applyBorder="1" applyAlignment="1" applyProtection="1">
      <alignment horizontal="center" vertical="center"/>
      <protection hidden="1"/>
    </xf>
    <xf numFmtId="0" fontId="51" fillId="43" borderId="37" xfId="0" applyFont="1" applyFill="1" applyBorder="1" applyAlignment="1" applyProtection="1">
      <alignment horizontal="center" vertical="center"/>
      <protection hidden="1"/>
    </xf>
    <xf numFmtId="44" fontId="15" fillId="0" borderId="0" xfId="0" applyNumberFormat="1" applyFont="1" applyAlignment="1" applyProtection="1">
      <alignment horizontal="left" vertical="center"/>
      <protection hidden="1"/>
    </xf>
    <xf numFmtId="0" fontId="39" fillId="45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>
      <alignment horizontal="right" vertical="center"/>
    </xf>
    <xf numFmtId="0" fontId="55" fillId="4" borderId="28" xfId="0" applyFont="1" applyFill="1" applyBorder="1" applyAlignment="1" applyProtection="1">
      <alignment horizontal="left"/>
      <protection hidden="1"/>
    </xf>
    <xf numFmtId="0" fontId="55" fillId="4" borderId="30" xfId="0" applyFont="1" applyFill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center"/>
      <protection hidden="1"/>
    </xf>
    <xf numFmtId="0" fontId="51" fillId="43" borderId="31" xfId="0" applyFont="1" applyFill="1" applyBorder="1" applyAlignment="1" applyProtection="1">
      <alignment horizontal="center" vertical="center"/>
      <protection hidden="1"/>
    </xf>
    <xf numFmtId="0" fontId="51" fillId="43" borderId="32" xfId="0" applyFont="1" applyFill="1" applyBorder="1" applyAlignment="1" applyProtection="1">
      <alignment horizontal="center" vertical="center"/>
      <protection hidden="1"/>
    </xf>
    <xf numFmtId="0" fontId="54" fillId="43" borderId="0" xfId="0" applyFont="1" applyFill="1" applyAlignment="1" applyProtection="1">
      <alignment horizontal="center" vertical="center"/>
      <protection hidden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43" fillId="43" borderId="4" xfId="0" applyFont="1" applyFill="1" applyBorder="1" applyAlignment="1" applyProtection="1">
      <alignment horizontal="center" vertical="center"/>
      <protection hidden="1"/>
    </xf>
    <xf numFmtId="0" fontId="40" fillId="5" borderId="30" xfId="0" applyFont="1" applyFill="1" applyBorder="1" applyAlignment="1" applyProtection="1">
      <alignment horizontal="center"/>
      <protection hidden="1"/>
    </xf>
    <xf numFmtId="0" fontId="40" fillId="5" borderId="29" xfId="0" applyFont="1" applyFill="1" applyBorder="1" applyAlignment="1" applyProtection="1">
      <alignment horizontal="center"/>
      <protection hidden="1"/>
    </xf>
    <xf numFmtId="0" fontId="14" fillId="2" borderId="5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2" fillId="2" borderId="7" xfId="541" applyFont="1" applyFill="1" applyBorder="1" applyAlignment="1">
      <alignment horizontal="center"/>
    </xf>
    <xf numFmtId="0" fontId="12" fillId="2" borderId="8" xfId="541" applyFont="1" applyFill="1" applyBorder="1" applyAlignment="1">
      <alignment horizontal="center"/>
    </xf>
    <xf numFmtId="0" fontId="12" fillId="2" borderId="5" xfId="541" applyFont="1" applyFill="1" applyBorder="1" applyAlignment="1">
      <alignment horizontal="center"/>
    </xf>
    <xf numFmtId="0" fontId="12" fillId="2" borderId="0" xfId="541" applyFont="1" applyFill="1" applyAlignment="1">
      <alignment horizontal="center"/>
    </xf>
    <xf numFmtId="0" fontId="12" fillId="48" borderId="7" xfId="541" applyFont="1" applyFill="1" applyBorder="1" applyAlignment="1">
      <alignment horizontal="center"/>
    </xf>
    <xf numFmtId="0" fontId="12" fillId="48" borderId="8" xfId="541" applyFont="1" applyFill="1" applyBorder="1" applyAlignment="1">
      <alignment horizontal="center"/>
    </xf>
    <xf numFmtId="0" fontId="12" fillId="48" borderId="5" xfId="541" applyFont="1" applyFill="1" applyBorder="1" applyAlignment="1">
      <alignment horizontal="center"/>
    </xf>
    <xf numFmtId="0" fontId="12" fillId="48" borderId="0" xfId="541" applyFont="1" applyFill="1" applyAlignment="1">
      <alignment horizontal="center"/>
    </xf>
    <xf numFmtId="0" fontId="14" fillId="48" borderId="5" xfId="541" applyFont="1" applyFill="1" applyBorder="1" applyAlignment="1">
      <alignment horizontal="center"/>
    </xf>
    <xf numFmtId="0" fontId="14" fillId="48" borderId="0" xfId="541" applyFont="1" applyFill="1" applyAlignment="1">
      <alignment horizontal="center"/>
    </xf>
    <xf numFmtId="0" fontId="14" fillId="2" borderId="5" xfId="367" applyFont="1" applyFill="1" applyBorder="1" applyAlignment="1">
      <alignment horizontal="center"/>
    </xf>
    <xf numFmtId="0" fontId="14" fillId="2" borderId="0" xfId="367" applyFont="1" applyFill="1" applyAlignment="1">
      <alignment horizontal="center"/>
    </xf>
    <xf numFmtId="0" fontId="12" fillId="2" borderId="7" xfId="367" applyFont="1" applyFill="1" applyBorder="1" applyAlignment="1">
      <alignment horizontal="center"/>
    </xf>
    <xf numFmtId="0" fontId="12" fillId="2" borderId="8" xfId="367" applyFont="1" applyFill="1" applyBorder="1" applyAlignment="1">
      <alignment horizontal="center"/>
    </xf>
    <xf numFmtId="0" fontId="12" fillId="2" borderId="5" xfId="367" applyFont="1" applyFill="1" applyBorder="1" applyAlignment="1">
      <alignment horizontal="center"/>
    </xf>
    <xf numFmtId="0" fontId="12" fillId="2" borderId="0" xfId="367" applyFont="1" applyFill="1" applyAlignment="1">
      <alignment horizontal="center"/>
    </xf>
    <xf numFmtId="0" fontId="12" fillId="48" borderId="7" xfId="367" applyFont="1" applyFill="1" applyBorder="1" applyAlignment="1">
      <alignment horizontal="center"/>
    </xf>
    <xf numFmtId="0" fontId="12" fillId="48" borderId="8" xfId="367" applyFont="1" applyFill="1" applyBorder="1" applyAlignment="1">
      <alignment horizontal="center"/>
    </xf>
    <xf numFmtId="0" fontId="12" fillId="48" borderId="5" xfId="367" applyFont="1" applyFill="1" applyBorder="1" applyAlignment="1">
      <alignment horizontal="center"/>
    </xf>
    <xf numFmtId="0" fontId="12" fillId="48" borderId="0" xfId="367" applyFont="1" applyFill="1" applyAlignment="1">
      <alignment horizontal="center"/>
    </xf>
    <xf numFmtId="0" fontId="14" fillId="48" borderId="5" xfId="367" applyFont="1" applyFill="1" applyBorder="1" applyAlignment="1">
      <alignment horizontal="center"/>
    </xf>
    <xf numFmtId="0" fontId="14" fillId="48" borderId="0" xfId="367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48" borderId="5" xfId="0" applyFont="1" applyFill="1" applyBorder="1" applyAlignment="1">
      <alignment horizontal="center"/>
    </xf>
    <xf numFmtId="0" fontId="12" fillId="48" borderId="0" xfId="0" applyFont="1" applyFill="1" applyAlignment="1">
      <alignment horizontal="center"/>
    </xf>
    <xf numFmtId="0" fontId="14" fillId="48" borderId="5" xfId="0" applyFont="1" applyFill="1" applyBorder="1" applyAlignment="1">
      <alignment horizontal="center"/>
    </xf>
    <xf numFmtId="0" fontId="14" fillId="48" borderId="0" xfId="0" applyFont="1" applyFill="1" applyAlignment="1">
      <alignment horizontal="center"/>
    </xf>
    <xf numFmtId="0" fontId="65" fillId="48" borderId="5" xfId="0" applyFont="1" applyFill="1" applyBorder="1" applyAlignment="1">
      <alignment horizontal="center"/>
    </xf>
    <xf numFmtId="0" fontId="65" fillId="48" borderId="0" xfId="0" applyFont="1" applyFill="1" applyAlignment="1">
      <alignment horizontal="center"/>
    </xf>
    <xf numFmtId="0" fontId="12" fillId="48" borderId="7" xfId="0" applyFont="1" applyFill="1" applyBorder="1" applyAlignment="1">
      <alignment horizontal="center"/>
    </xf>
    <xf numFmtId="0" fontId="12" fillId="48" borderId="8" xfId="0" applyFont="1" applyFill="1" applyBorder="1" applyAlignment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pa Essential Flex 1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4" Type="http://schemas.openxmlformats.org/officeDocument/2006/relationships/hyperlink" Target="#'Bupa Essential Flex 2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INGRESO DE DATOS'!A1"/><Relationship Id="rId1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1453573</xdr:colOff>
      <xdr:row>35</xdr:row>
      <xdr:rowOff>33005</xdr:rowOff>
    </xdr:from>
    <xdr:to>
      <xdr:col>5</xdr:col>
      <xdr:colOff>482600</xdr:colOff>
      <xdr:row>36</xdr:row>
      <xdr:rowOff>182866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145973" y="7576805"/>
          <a:ext cx="3778827" cy="378461"/>
        </a:xfrm>
        <a:prstGeom prst="rect">
          <a:avLst/>
        </a:prstGeom>
        <a:solidFill>
          <a:schemeClr val="bg1"/>
        </a:solidFill>
        <a:ln>
          <a:solidFill>
            <a:srgbClr val="0079C8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79C8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0</xdr:col>
      <xdr:colOff>76200</xdr:colOff>
      <xdr:row>9</xdr:row>
      <xdr:rowOff>1</xdr:rowOff>
    </xdr:from>
    <xdr:to>
      <xdr:col>9</xdr:col>
      <xdr:colOff>923637</xdr:colOff>
      <xdr:row>10</xdr:row>
      <xdr:rowOff>230910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76200" y="2006024"/>
          <a:ext cx="11296073" cy="4618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Plans</a:t>
          </a:r>
        </a:p>
      </xdr:txBody>
    </xdr:sp>
    <xdr:clientData/>
  </xdr:twoCellAnchor>
  <xdr:twoCellAnchor>
    <xdr:from>
      <xdr:col>1</xdr:col>
      <xdr:colOff>1247487</xdr:colOff>
      <xdr:row>1</xdr:row>
      <xdr:rowOff>193964</xdr:rowOff>
    </xdr:from>
    <xdr:to>
      <xdr:col>8</xdr:col>
      <xdr:colOff>115455</xdr:colOff>
      <xdr:row>6</xdr:row>
      <xdr:rowOff>220519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2243282" y="352714"/>
          <a:ext cx="8176491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46181</xdr:colOff>
      <xdr:row>0</xdr:row>
      <xdr:rowOff>41564</xdr:rowOff>
    </xdr:from>
    <xdr:to>
      <xdr:col>1</xdr:col>
      <xdr:colOff>287481</xdr:colOff>
      <xdr:row>6</xdr:row>
      <xdr:rowOff>117764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81" y="41564"/>
          <a:ext cx="1371600" cy="1371600"/>
        </a:xfrm>
        <a:prstGeom prst="rect">
          <a:avLst/>
        </a:prstGeom>
      </xdr:spPr>
    </xdr:pic>
    <xdr:clientData/>
  </xdr:twoCellAnchor>
  <xdr:twoCellAnchor editAs="absolute">
    <xdr:from>
      <xdr:col>2</xdr:col>
      <xdr:colOff>1473776</xdr:colOff>
      <xdr:row>26</xdr:row>
      <xdr:rowOff>193964</xdr:rowOff>
    </xdr:from>
    <xdr:to>
      <xdr:col>3</xdr:col>
      <xdr:colOff>1219776</xdr:colOff>
      <xdr:row>32</xdr:row>
      <xdr:rowOff>193964</xdr:rowOff>
    </xdr:to>
    <xdr:sp macro="" textlink="">
      <xdr:nvSpPr>
        <xdr:cNvPr id="15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4166176" y="5680364"/>
          <a:ext cx="1371600" cy="1371600"/>
        </a:xfrm>
        <a:prstGeom prst="ellipse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 </a:t>
          </a:r>
          <a:b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1</a:t>
          </a: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       </a:t>
          </a:r>
          <a:endParaRPr lang="es-E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706510</xdr:colOff>
      <xdr:row>26</xdr:row>
      <xdr:rowOff>168562</xdr:rowOff>
    </xdr:from>
    <xdr:to>
      <xdr:col>5</xdr:col>
      <xdr:colOff>516010</xdr:colOff>
      <xdr:row>32</xdr:row>
      <xdr:rowOff>168562</xdr:rowOff>
    </xdr:to>
    <xdr:sp macro="" textlink="">
      <xdr:nvSpPr>
        <xdr:cNvPr id="16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6586610" y="5654962"/>
          <a:ext cx="1371600" cy="1371600"/>
        </a:xfrm>
        <a:prstGeom prst="ellipse">
          <a:avLst/>
        </a:prstGeom>
        <a:solidFill>
          <a:srgbClr val="0D1846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2</a:t>
          </a:r>
          <a:endParaRPr lang="es-ES" sz="14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565609</xdr:colOff>
      <xdr:row>11</xdr:row>
      <xdr:rowOff>11552</xdr:rowOff>
    </xdr:from>
    <xdr:to>
      <xdr:col>11</xdr:col>
      <xdr:colOff>1257300</xdr:colOff>
      <xdr:row>14</xdr:row>
      <xdr:rowOff>48686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4809" y="2716652"/>
          <a:ext cx="691691" cy="722934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1</xdr:row>
      <xdr:rowOff>139700</xdr:rowOff>
    </xdr:from>
    <xdr:to>
      <xdr:col>12</xdr:col>
      <xdr:colOff>0</xdr:colOff>
      <xdr:row>6</xdr:row>
      <xdr:rowOff>50800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0401300" y="393700"/>
          <a:ext cx="102997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63499</xdr:colOff>
      <xdr:row>0</xdr:row>
      <xdr:rowOff>55033</xdr:rowOff>
    </xdr:from>
    <xdr:to>
      <xdr:col>0</xdr:col>
      <xdr:colOff>1436283</xdr:colOff>
      <xdr:row>5</xdr:row>
      <xdr:rowOff>156633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55033"/>
          <a:ext cx="1372784" cy="1371600"/>
        </a:xfrm>
        <a:prstGeom prst="rect">
          <a:avLst/>
        </a:prstGeom>
      </xdr:spPr>
    </xdr:pic>
    <xdr:clientData/>
  </xdr:twoCellAnchor>
  <xdr:twoCellAnchor>
    <xdr:from>
      <xdr:col>0</xdr:col>
      <xdr:colOff>33866</xdr:colOff>
      <xdr:row>6</xdr:row>
      <xdr:rowOff>33867</xdr:rowOff>
    </xdr:from>
    <xdr:to>
      <xdr:col>0</xdr:col>
      <xdr:colOff>2811326</xdr:colOff>
      <xdr:row>7</xdr:row>
      <xdr:rowOff>222640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3866" y="1557867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3</xdr:col>
      <xdr:colOff>863600</xdr:colOff>
      <xdr:row>5</xdr:row>
      <xdr:rowOff>0</xdr:rowOff>
    </xdr:from>
    <xdr:to>
      <xdr:col>12</xdr:col>
      <xdr:colOff>279400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9575800" y="1270000"/>
          <a:ext cx="13258800" cy="5080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1</a:t>
          </a:r>
        </a:p>
      </xdr:txBody>
    </xdr:sp>
    <xdr:clientData/>
  </xdr:twoCellAnchor>
  <xdr:twoCellAnchor editAs="oneCell">
    <xdr:from>
      <xdr:col>0</xdr:col>
      <xdr:colOff>0</xdr:colOff>
      <xdr:row>11</xdr:row>
      <xdr:rowOff>186267</xdr:rowOff>
    </xdr:from>
    <xdr:to>
      <xdr:col>2</xdr:col>
      <xdr:colOff>11318</xdr:colOff>
      <xdr:row>59</xdr:row>
      <xdr:rowOff>228600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C8CB1E-12D1-B58C-AD1B-5152EF634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39471"/>
        <a:stretch/>
      </xdr:blipFill>
      <xdr:spPr>
        <a:xfrm>
          <a:off x="0" y="2904067"/>
          <a:ext cx="8291718" cy="13224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101599</xdr:rowOff>
    </xdr:from>
    <xdr:to>
      <xdr:col>2</xdr:col>
      <xdr:colOff>11318</xdr:colOff>
      <xdr:row>90</xdr:row>
      <xdr:rowOff>191158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0195A-2245-0D0C-A48C-1C266A94E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0878"/>
        <a:stretch/>
      </xdr:blipFill>
      <xdr:spPr>
        <a:xfrm>
          <a:off x="0" y="16738599"/>
          <a:ext cx="8291718" cy="85477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429926</xdr:colOff>
      <xdr:row>12</xdr:row>
      <xdr:rowOff>64617</xdr:rowOff>
    </xdr:from>
    <xdr:to>
      <xdr:col>11</xdr:col>
      <xdr:colOff>1180020</xdr:colOff>
      <xdr:row>15</xdr:row>
      <xdr:rowOff>109309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8026" y="3163417"/>
          <a:ext cx="750094" cy="730492"/>
        </a:xfrm>
        <a:prstGeom prst="rect">
          <a:avLst/>
        </a:prstGeom>
      </xdr:spPr>
    </xdr:pic>
    <xdr:clientData/>
  </xdr:twoCellAnchor>
  <xdr:twoCellAnchor>
    <xdr:from>
      <xdr:col>4</xdr:col>
      <xdr:colOff>1473200</xdr:colOff>
      <xdr:row>1</xdr:row>
      <xdr:rowOff>114300</xdr:rowOff>
    </xdr:from>
    <xdr:to>
      <xdr:col>11</xdr:col>
      <xdr:colOff>1524000</xdr:colOff>
      <xdr:row>6</xdr:row>
      <xdr:rowOff>25400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9652000" y="368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50800</xdr:rowOff>
    </xdr:from>
    <xdr:to>
      <xdr:col>0</xdr:col>
      <xdr:colOff>1410884</xdr:colOff>
      <xdr:row>5</xdr:row>
      <xdr:rowOff>152400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0800"/>
          <a:ext cx="1372784" cy="1371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228600</xdr:rowOff>
    </xdr:from>
    <xdr:to>
      <xdr:col>0</xdr:col>
      <xdr:colOff>2777460</xdr:colOff>
      <xdr:row>8</xdr:row>
      <xdr:rowOff>163373</xdr:rowOff>
    </xdr:to>
    <xdr:sp macro="" textlink="">
      <xdr:nvSpPr>
        <xdr:cNvPr id="16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0" y="17526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4</xdr:col>
      <xdr:colOff>97692</xdr:colOff>
      <xdr:row>5</xdr:row>
      <xdr:rowOff>0</xdr:rowOff>
    </xdr:from>
    <xdr:to>
      <xdr:col>11</xdr:col>
      <xdr:colOff>1498600</xdr:colOff>
      <xdr:row>6</xdr:row>
      <xdr:rowOff>122115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8987692" y="1221154"/>
          <a:ext cx="12733216" cy="36634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2</a:t>
          </a:r>
        </a:p>
      </xdr:txBody>
    </xdr:sp>
    <xdr:clientData/>
  </xdr:twoCellAnchor>
  <xdr:twoCellAnchor editAs="oneCell">
    <xdr:from>
      <xdr:col>0</xdr:col>
      <xdr:colOff>63501</xdr:colOff>
      <xdr:row>11</xdr:row>
      <xdr:rowOff>38101</xdr:rowOff>
    </xdr:from>
    <xdr:to>
      <xdr:col>2</xdr:col>
      <xdr:colOff>2264</xdr:colOff>
      <xdr:row>60</xdr:row>
      <xdr:rowOff>304801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304B5-CEDF-F846-ADDB-72B697598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39638"/>
        <a:stretch/>
      </xdr:blipFill>
      <xdr:spPr>
        <a:xfrm>
          <a:off x="63501" y="2908301"/>
          <a:ext cx="8549363" cy="139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25400</xdr:rowOff>
    </xdr:from>
    <xdr:to>
      <xdr:col>1</xdr:col>
      <xdr:colOff>3164563</xdr:colOff>
      <xdr:row>85</xdr:row>
      <xdr:rowOff>208093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CBB34-5EF4-20D1-F230-2A812489C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285"/>
        <a:stretch/>
      </xdr:blipFill>
      <xdr:spPr>
        <a:xfrm>
          <a:off x="0" y="17348200"/>
          <a:ext cx="8549363" cy="7320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57130</xdr:colOff>
      <xdr:row>14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76"/>
        <a:stretch/>
      </xdr:blipFill>
      <xdr:spPr>
        <a:xfrm>
          <a:off x="0" y="0"/>
          <a:ext cx="15792430" cy="27051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15</xdr:row>
      <xdr:rowOff>111897</xdr:rowOff>
    </xdr:from>
    <xdr:to>
      <xdr:col>1</xdr:col>
      <xdr:colOff>698500</xdr:colOff>
      <xdr:row>18</xdr:row>
      <xdr:rowOff>32522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300000}"/>
            </a:ext>
          </a:extLst>
        </xdr:cNvPr>
        <xdr:cNvSpPr txBox="1">
          <a:spLocks noChangeArrowheads="1"/>
        </xdr:cNvSpPr>
      </xdr:nvSpPr>
      <xdr:spPr bwMode="auto">
        <a:xfrm>
          <a:off x="50800" y="2855097"/>
          <a:ext cx="3187700" cy="4159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196826</xdr:colOff>
      <xdr:row>1</xdr:row>
      <xdr:rowOff>34267</xdr:rowOff>
    </xdr:from>
    <xdr:to>
      <xdr:col>0</xdr:col>
      <xdr:colOff>1009626</xdr:colOff>
      <xdr:row>5</xdr:row>
      <xdr:rowOff>186667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26" y="199367"/>
          <a:ext cx="812800" cy="812800"/>
        </a:xfrm>
        <a:prstGeom prst="rect">
          <a:avLst/>
        </a:prstGeom>
      </xdr:spPr>
    </xdr:pic>
    <xdr:clientData/>
  </xdr:twoCellAnchor>
  <xdr:oneCellAnchor>
    <xdr:from>
      <xdr:col>7</xdr:col>
      <xdr:colOff>795020</xdr:colOff>
      <xdr:row>2</xdr:row>
      <xdr:rowOff>25400</xdr:rowOff>
    </xdr:from>
    <xdr:ext cx="2298699" cy="523926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2631420" y="355600"/>
          <a:ext cx="2298699" cy="52392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t" upright="1">
          <a:spAutoFit/>
        </a:bodyPr>
        <a:lstStyle/>
        <a:p>
          <a:pPr algn="ctr"/>
          <a:r>
            <a:rPr lang="en-US" sz="12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Bolivia </a:t>
          </a:r>
        </a:p>
        <a:p>
          <a:pPr algn="ctr"/>
          <a:r>
            <a:rPr lang="en-US" sz="11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www.bupasalud.com.bo</a:t>
          </a:r>
          <a:endParaRPr lang="es-ES" sz="1600" b="1" i="0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8</xdr:col>
      <xdr:colOff>292100</xdr:colOff>
      <xdr:row>20</xdr:row>
      <xdr:rowOff>215900</xdr:rowOff>
    </xdr:from>
    <xdr:to>
      <xdr:col>9</xdr:col>
      <xdr:colOff>573987</xdr:colOff>
      <xdr:row>28</xdr:row>
      <xdr:rowOff>143711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3550900" y="3987800"/>
          <a:ext cx="1551887" cy="1566111"/>
        </a:xfrm>
        <a:prstGeom prst="ellipse">
          <a:avLst/>
        </a:prstGeom>
        <a:solidFill>
          <a:schemeClr val="bg1"/>
        </a:solidFill>
        <a:ln w="3175" cap="flat" cmpd="sng" algn="ctr">
          <a:solidFill>
            <a:srgbClr val="0079C8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711200</xdr:colOff>
      <xdr:row>22</xdr:row>
      <xdr:rowOff>114300</xdr:rowOff>
    </xdr:from>
    <xdr:to>
      <xdr:col>9</xdr:col>
      <xdr:colOff>189345</xdr:colOff>
      <xdr:row>27</xdr:row>
      <xdr:rowOff>7594</xdr:rowOff>
    </xdr:to>
    <xdr:pic macro="[0]!PictureResumen_Click"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0" y="4381500"/>
          <a:ext cx="748145" cy="78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3"/>
  <sheetViews>
    <sheetView showGridLines="0" tabSelected="1" zoomScaleNormal="100" workbookViewId="0">
      <selection activeCell="G33" sqref="G33"/>
    </sheetView>
  </sheetViews>
  <sheetFormatPr baseColWidth="10" defaultColWidth="20.5" defaultRowHeight="18" x14ac:dyDescent="0.2"/>
  <cols>
    <col min="1" max="1" width="14.83203125" style="191" customWidth="1"/>
    <col min="2" max="2" width="20.5" style="191" customWidth="1"/>
    <col min="3" max="3" width="21.33203125" style="191" customWidth="1"/>
    <col min="4" max="7" width="20.5" style="191" customWidth="1"/>
    <col min="8" max="8" width="16.6640625" style="191" customWidth="1"/>
    <col min="9" max="9" width="2.1640625" style="191" customWidth="1"/>
    <col min="10" max="10" width="15.1640625" style="191" customWidth="1"/>
    <col min="11" max="12" width="20.5" style="191"/>
    <col min="13" max="13" width="11.6640625" style="191" customWidth="1"/>
    <col min="14" max="16384" width="20.5" style="191"/>
  </cols>
  <sheetData>
    <row r="1" spans="1:13" ht="12.75" customHeight="1" x14ac:dyDescent="0.2"/>
    <row r="2" spans="1:13" x14ac:dyDescent="0.2">
      <c r="H2" s="191" t="s">
        <v>2</v>
      </c>
      <c r="I2" s="191" t="s">
        <v>2</v>
      </c>
    </row>
    <row r="6" spans="1:13" x14ac:dyDescent="0.2">
      <c r="H6" s="192" t="s">
        <v>2</v>
      </c>
      <c r="I6" s="192" t="s">
        <v>2</v>
      </c>
      <c r="J6" s="192"/>
    </row>
    <row r="7" spans="1:13" x14ac:dyDescent="0.2">
      <c r="H7" s="192"/>
      <c r="I7" s="192"/>
      <c r="J7" s="192"/>
    </row>
    <row r="8" spans="1:13" x14ac:dyDescent="0.2">
      <c r="H8" s="192"/>
      <c r="I8" s="192"/>
      <c r="J8" s="192"/>
    </row>
    <row r="9" spans="1:13" x14ac:dyDescent="0.2">
      <c r="H9" s="192"/>
      <c r="I9" s="192"/>
      <c r="J9" s="192"/>
    </row>
    <row r="11" spans="1:13" ht="27" customHeight="1" x14ac:dyDescent="0.2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</row>
    <row r="12" spans="1:13" ht="19" thickBot="1" x14ac:dyDescent="0.25">
      <c r="A12" s="195"/>
      <c r="B12" s="195"/>
      <c r="C12" s="195"/>
      <c r="D12" s="195"/>
      <c r="E12" s="195"/>
      <c r="F12" s="195"/>
      <c r="G12" s="195"/>
      <c r="H12" s="195"/>
    </row>
    <row r="13" spans="1:13" x14ac:dyDescent="0.2">
      <c r="A13" s="193" t="s">
        <v>82</v>
      </c>
    </row>
    <row r="15" spans="1:13" x14ac:dyDescent="0.2">
      <c r="B15" s="202" t="s">
        <v>73</v>
      </c>
      <c r="C15" s="202"/>
      <c r="D15" s="198" t="s">
        <v>50</v>
      </c>
      <c r="E15" s="199"/>
      <c r="F15" s="199"/>
      <c r="G15" s="199"/>
      <c r="H15" s="200"/>
    </row>
    <row r="16" spans="1:13" ht="9.5" customHeight="1" x14ac:dyDescent="0.2"/>
    <row r="17" spans="1:10" x14ac:dyDescent="0.2">
      <c r="B17" s="202" t="s">
        <v>74</v>
      </c>
      <c r="C17" s="202"/>
      <c r="D17" s="196">
        <v>2</v>
      </c>
      <c r="F17" s="202" t="s">
        <v>77</v>
      </c>
      <c r="G17" s="202"/>
      <c r="H17" s="196">
        <v>2</v>
      </c>
      <c r="J17" s="194"/>
    </row>
    <row r="18" spans="1:10" ht="9.5" customHeight="1" x14ac:dyDescent="0.2"/>
    <row r="19" spans="1:10" x14ac:dyDescent="0.2">
      <c r="B19" s="202" t="s">
        <v>75</v>
      </c>
      <c r="C19" s="202"/>
      <c r="D19" s="196">
        <v>32</v>
      </c>
      <c r="F19" s="202" t="s">
        <v>78</v>
      </c>
      <c r="G19" s="202"/>
      <c r="H19" s="196">
        <v>46</v>
      </c>
    </row>
    <row r="20" spans="1:10" ht="10" customHeight="1" x14ac:dyDescent="0.2"/>
    <row r="21" spans="1:10" ht="19.5" customHeight="1" x14ac:dyDescent="0.2">
      <c r="C21" s="192" t="s">
        <v>76</v>
      </c>
      <c r="D21" s="198" t="s">
        <v>58</v>
      </c>
      <c r="E21" s="199"/>
      <c r="F21" s="199"/>
      <c r="G21" s="199"/>
      <c r="H21" s="200"/>
    </row>
    <row r="22" spans="1:10" ht="10.5" customHeight="1" x14ac:dyDescent="0.2"/>
    <row r="23" spans="1:10" ht="10.5" customHeight="1" x14ac:dyDescent="0.2"/>
    <row r="24" spans="1:10" ht="19" thickBot="1" x14ac:dyDescent="0.25">
      <c r="A24" s="195"/>
      <c r="B24" s="195"/>
      <c r="C24" s="195"/>
      <c r="D24" s="195"/>
      <c r="E24" s="195"/>
      <c r="F24" s="195"/>
      <c r="G24" s="195"/>
      <c r="H24" s="195"/>
    </row>
    <row r="25" spans="1:10" x14ac:dyDescent="0.2">
      <c r="A25" s="193" t="s">
        <v>83</v>
      </c>
    </row>
    <row r="26" spans="1:10" x14ac:dyDescent="0.2">
      <c r="A26" s="193"/>
    </row>
    <row r="43" ht="9" customHeight="1" x14ac:dyDescent="0.2"/>
  </sheetData>
  <sheetProtection algorithmName="SHA-512" hashValue="HQqlPC/tC98FH5uvLSjK1sNUPWN2OcpO/CpusQeMRzYCsEK77/ATqe3InprcWjhSgdD3XzP3MhjY5A3Adp/OEA==" saltValue="CZdIx5hoAeKnSVoWFMysBw==" spinCount="100000" sheet="1" objects="1" scenarios="1"/>
  <mergeCells count="8">
    <mergeCell ref="D21:H21"/>
    <mergeCell ref="A11:M11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19" priority="1" stopIfTrue="1" operator="lessThan">
      <formula>18</formula>
    </cfRule>
    <cfRule type="cellIs" dxfId="18" priority="2" stopIfTrue="1" operator="greaterThan">
      <formula>74</formula>
    </cfRule>
  </conditionalFormatting>
  <conditionalFormatting sqref="D17">
    <cfRule type="cellIs" dxfId="17" priority="3" stopIfTrue="1" operator="equal">
      <formula>0</formula>
    </cfRule>
    <cfRule type="cellIs" dxfId="16" priority="4" stopIfTrue="1" operator="greaterThan">
      <formula>2</formula>
    </cfRule>
  </conditionalFormatting>
  <conditionalFormatting sqref="H19">
    <cfRule type="cellIs" dxfId="15" priority="5" stopIfTrue="1" operator="greaterThan">
      <formula>74</formula>
    </cfRule>
    <cfRule type="cellIs" dxfId="14" priority="6" stopIfTrue="1" operator="equal">
      <formula>0</formula>
    </cfRule>
  </conditionalFormatting>
  <pageMargins left="0.25" right="0.25" top="0.25" bottom="0.25" header="0.511811023622047" footer="0.511811023622047"/>
  <pageSetup scale="42" orientation="portrait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92"/>
  <sheetViews>
    <sheetView showGridLines="0" zoomScaleNormal="100" zoomScaleSheetLayoutView="50" workbookViewId="0">
      <selection activeCell="B6" sqref="B6"/>
    </sheetView>
  </sheetViews>
  <sheetFormatPr baseColWidth="10" defaultColWidth="8.83203125" defaultRowHeight="16" x14ac:dyDescent="0.2"/>
  <cols>
    <col min="1" max="1" width="70.5" style="34" customWidth="1"/>
    <col min="2" max="2" width="37.83203125" style="34" customWidth="1"/>
    <col min="3" max="3" width="5.5" style="34" customWidth="1"/>
    <col min="4" max="4" width="11.5" style="34" customWidth="1"/>
    <col min="5" max="5" width="23" style="34" customWidth="1"/>
    <col min="6" max="6" width="22.83203125" style="34" customWidth="1"/>
    <col min="7" max="12" width="20.5" style="34" customWidth="1"/>
    <col min="13" max="16384" width="8.83203125" style="34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20.25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20.25" customHeight="1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ht="20.25" customHeight="1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20.25" customHeight="1" x14ac:dyDescent="0.2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</row>
    <row r="10" spans="1:12" ht="21" customHeight="1" x14ac:dyDescent="0.2">
      <c r="A10" s="218" t="s">
        <v>72</v>
      </c>
      <c r="B10" s="218"/>
      <c r="C10" s="197"/>
      <c r="D10" s="204" t="s">
        <v>73</v>
      </c>
      <c r="E10" s="204"/>
      <c r="F10" s="213" t="str">
        <f>+'INGRESO DE DATOS'!$D$15</f>
        <v>JOHN DOE</v>
      </c>
      <c r="G10" s="213"/>
      <c r="H10" s="213"/>
      <c r="I10" s="213"/>
      <c r="J10" s="213"/>
      <c r="K10" s="213"/>
      <c r="L10" s="37"/>
    </row>
    <row r="11" spans="1:12" ht="12" customHeight="1" x14ac:dyDescent="0.2">
      <c r="A11" s="218"/>
      <c r="B11" s="218"/>
      <c r="C11" s="197"/>
      <c r="D11" s="66"/>
      <c r="E11" s="66"/>
      <c r="F11" s="141"/>
      <c r="G11" s="141"/>
      <c r="H11" s="141"/>
      <c r="I11" s="141"/>
      <c r="J11" s="141"/>
      <c r="K11" s="141"/>
      <c r="L11" s="142"/>
    </row>
    <row r="12" spans="1:12" ht="21" customHeight="1" x14ac:dyDescent="0.2">
      <c r="A12" s="219"/>
      <c r="B12" s="219"/>
      <c r="C12" s="36"/>
      <c r="D12" s="66"/>
      <c r="E12" s="66" t="s">
        <v>79</v>
      </c>
      <c r="F12" s="213" t="str">
        <f>+'INGRESO DE DATOS'!$D$21</f>
        <v>NOMBRE DE AGENTE</v>
      </c>
      <c r="G12" s="213"/>
      <c r="H12" s="213"/>
      <c r="I12" s="213"/>
      <c r="J12" s="213"/>
      <c r="K12" s="213"/>
      <c r="L12" s="37"/>
    </row>
    <row r="13" spans="1:12" ht="12" customHeight="1" x14ac:dyDescent="0.2">
      <c r="A13" s="90"/>
      <c r="B13" s="88"/>
      <c r="C13" s="38"/>
      <c r="D13" s="67"/>
      <c r="E13" s="67"/>
      <c r="F13" s="67"/>
      <c r="G13" s="67"/>
      <c r="H13" s="67"/>
      <c r="I13" s="67"/>
      <c r="J13" s="67"/>
      <c r="K13" s="67"/>
      <c r="L13" s="67"/>
    </row>
    <row r="14" spans="1:12" ht="21" customHeight="1" x14ac:dyDescent="0.2">
      <c r="A14" s="90"/>
      <c r="B14" s="88"/>
      <c r="C14" s="38"/>
      <c r="D14" s="204" t="s">
        <v>74</v>
      </c>
      <c r="E14" s="204"/>
      <c r="F14" s="140">
        <f>+'INGRESO DE DATOS'!$D$17</f>
        <v>2</v>
      </c>
      <c r="G14" s="67"/>
      <c r="H14" s="67"/>
      <c r="I14" s="67"/>
      <c r="J14" s="66" t="s">
        <v>75</v>
      </c>
      <c r="K14" s="140">
        <f>+'INGRESO DE DATOS'!$D$19</f>
        <v>32</v>
      </c>
      <c r="L14" s="37"/>
    </row>
    <row r="15" spans="1:12" ht="12" customHeight="1" x14ac:dyDescent="0.2">
      <c r="A15" s="90"/>
      <c r="B15" s="93"/>
      <c r="C15" s="38"/>
      <c r="D15" s="45"/>
      <c r="E15" s="45"/>
      <c r="F15" s="67"/>
      <c r="G15" s="67"/>
      <c r="H15" s="67"/>
      <c r="I15" s="67"/>
      <c r="J15" s="67"/>
      <c r="K15" s="67"/>
      <c r="L15" s="67"/>
    </row>
    <row r="16" spans="1:12" ht="21" customHeight="1" x14ac:dyDescent="0.2">
      <c r="A16" s="90"/>
      <c r="B16" s="88"/>
      <c r="C16" s="38"/>
      <c r="D16" s="204" t="s">
        <v>77</v>
      </c>
      <c r="E16" s="204"/>
      <c r="F16" s="140">
        <f>+'INGRESO DE DATOS'!$H$17</f>
        <v>2</v>
      </c>
      <c r="G16" s="67"/>
      <c r="H16" s="67"/>
      <c r="I16" s="67"/>
      <c r="J16" s="66" t="s">
        <v>80</v>
      </c>
      <c r="K16" s="140">
        <f>+'INGRESO DE DATOS'!$H$19</f>
        <v>46</v>
      </c>
      <c r="L16" s="45"/>
    </row>
    <row r="17" spans="1:15" ht="12" customHeight="1" x14ac:dyDescent="0.2">
      <c r="A17" s="87"/>
      <c r="B17" s="94"/>
      <c r="C17" s="38"/>
      <c r="D17" s="67"/>
      <c r="E17" s="68"/>
      <c r="F17" s="67"/>
      <c r="G17" s="67"/>
      <c r="H17" s="67"/>
      <c r="I17" s="67"/>
      <c r="J17" s="67" t="s">
        <v>2</v>
      </c>
      <c r="K17" s="67" t="s">
        <v>2</v>
      </c>
      <c r="L17" s="67"/>
    </row>
    <row r="18" spans="1:15" ht="21" customHeight="1" x14ac:dyDescent="0.2">
      <c r="A18" s="95"/>
      <c r="B18" s="94"/>
      <c r="C18" s="39"/>
      <c r="D18" s="67"/>
      <c r="E18" s="143" t="s">
        <v>27</v>
      </c>
      <c r="F18" s="144">
        <f ca="1">NOW()</f>
        <v>44901.630384374999</v>
      </c>
      <c r="G18" s="145"/>
      <c r="H18" s="145"/>
      <c r="J18" s="45"/>
      <c r="K18" s="69"/>
      <c r="L18" s="45"/>
    </row>
    <row r="19" spans="1:15" s="42" customFormat="1" ht="21" customHeight="1" x14ac:dyDescent="0.2">
      <c r="A19" s="210"/>
      <c r="B19" s="210"/>
      <c r="C19" s="39"/>
      <c r="D19" s="38"/>
      <c r="E19" s="38"/>
      <c r="F19" s="33"/>
      <c r="G19" s="33" t="s">
        <v>2</v>
      </c>
      <c r="H19" s="33"/>
      <c r="I19" s="33"/>
      <c r="J19" s="41" t="b">
        <v>0</v>
      </c>
      <c r="K19" s="33"/>
      <c r="L19" s="33" t="s">
        <v>2</v>
      </c>
    </row>
    <row r="20" spans="1:15" s="42" customFormat="1" ht="24" customHeight="1" x14ac:dyDescent="0.2">
      <c r="A20" s="96"/>
      <c r="B20" s="91"/>
      <c r="C20" s="38"/>
      <c r="E20" s="217" t="s">
        <v>71</v>
      </c>
      <c r="F20" s="217"/>
      <c r="G20" s="147" t="s">
        <v>7</v>
      </c>
      <c r="H20" s="147" t="s">
        <v>8</v>
      </c>
      <c r="I20" s="147" t="s">
        <v>9</v>
      </c>
      <c r="J20" s="147" t="s">
        <v>55</v>
      </c>
      <c r="K20" s="147" t="s">
        <v>64</v>
      </c>
      <c r="L20" s="147" t="s">
        <v>65</v>
      </c>
    </row>
    <row r="21" spans="1:15" s="42" customFormat="1" ht="24" customHeight="1" x14ac:dyDescent="0.2">
      <c r="A21" s="87"/>
      <c r="B21" s="91"/>
      <c r="C21" s="38"/>
      <c r="E21" s="153" t="s">
        <v>28</v>
      </c>
      <c r="F21" s="154"/>
      <c r="G21" s="154">
        <v>250</v>
      </c>
      <c r="H21" s="154">
        <v>500</v>
      </c>
      <c r="I21" s="154">
        <v>1000</v>
      </c>
      <c r="J21" s="154">
        <v>2000</v>
      </c>
      <c r="K21" s="154">
        <v>5000</v>
      </c>
      <c r="L21" s="155">
        <v>10000</v>
      </c>
      <c r="M21" s="36"/>
      <c r="N21" s="36"/>
    </row>
    <row r="22" spans="1:15" s="42" customFormat="1" ht="24" customHeight="1" x14ac:dyDescent="0.2">
      <c r="A22" s="87"/>
      <c r="B22" s="91"/>
      <c r="C22" s="38"/>
      <c r="D22" s="38"/>
      <c r="E22" s="122" t="s">
        <v>29</v>
      </c>
      <c r="F22" s="136"/>
      <c r="G22" s="136">
        <v>500</v>
      </c>
      <c r="H22" s="136">
        <v>1000</v>
      </c>
      <c r="I22" s="136">
        <v>2000</v>
      </c>
      <c r="J22" s="136">
        <v>4000</v>
      </c>
      <c r="K22" s="136">
        <v>5000</v>
      </c>
      <c r="L22" s="123">
        <v>10000</v>
      </c>
      <c r="M22" s="43"/>
      <c r="N22" s="43"/>
    </row>
    <row r="23" spans="1:15" s="42" customFormat="1" ht="24" customHeight="1" x14ac:dyDescent="0.2">
      <c r="A23" s="96"/>
      <c r="B23" s="94"/>
      <c r="C23" s="38"/>
      <c r="D23" s="38"/>
      <c r="E23" s="103"/>
      <c r="F23" s="146"/>
      <c r="G23" s="103"/>
      <c r="H23" s="103"/>
      <c r="I23" s="103"/>
      <c r="J23" s="103"/>
      <c r="K23" s="103"/>
      <c r="L23" s="101"/>
      <c r="M23" s="43"/>
      <c r="N23" s="43"/>
      <c r="O23" s="44"/>
    </row>
    <row r="24" spans="1:15" s="42" customFormat="1" ht="24" customHeight="1" x14ac:dyDescent="0.2">
      <c r="A24" s="87"/>
      <c r="B24" s="94"/>
      <c r="C24" s="38"/>
      <c r="D24" s="38"/>
      <c r="E24" s="209" t="s">
        <v>47</v>
      </c>
      <c r="F24" s="209"/>
      <c r="G24" s="209"/>
      <c r="H24" s="209"/>
      <c r="I24" s="209"/>
      <c r="J24" s="209"/>
      <c r="K24" s="209"/>
      <c r="L24" s="209"/>
      <c r="M24" s="33"/>
      <c r="N24" s="33"/>
      <c r="O24" s="45"/>
    </row>
    <row r="25" spans="1:15" s="44" customFormat="1" ht="24" customHeight="1" x14ac:dyDescent="0.2">
      <c r="A25" s="87"/>
      <c r="B25" s="94"/>
      <c r="C25" s="38"/>
      <c r="D25" s="38"/>
      <c r="E25" s="132" t="s">
        <v>30</v>
      </c>
      <c r="F25" s="135"/>
      <c r="G25" s="135">
        <f>(VLOOKUP($K$14,Tablas!$A$155:$H$221,3,TRUE))*1.1494</f>
        <v>2830.9722000000002</v>
      </c>
      <c r="H25" s="135">
        <f>(VLOOKUP($K$14,Tablas!$A$155:$H$221,4,TRUE))*1.1494</f>
        <v>2464.3136</v>
      </c>
      <c r="I25" s="135">
        <f>(VLOOKUP($K$14,Tablas!$A$155:$H$221,5,TRUE))*1.1494</f>
        <v>2244.7781999999997</v>
      </c>
      <c r="J25" s="135">
        <f>(VLOOKUP($K$14,Tablas!$A$155:$H$221,6,TRUE))*1.1494</f>
        <v>1852.8327999999999</v>
      </c>
      <c r="K25" s="135">
        <f>(VLOOKUP($K$14,Tablas!$A$155:$H$221,7,TRUE))*1.1494</f>
        <v>1360.8896</v>
      </c>
      <c r="L25" s="124">
        <f>(VLOOKUP($K$14,Tablas!$A$155:$H$221,8,TRUE))*1.1494</f>
        <v>1149.4000000000001</v>
      </c>
      <c r="M25" s="37"/>
      <c r="N25" s="37"/>
      <c r="O25" s="45"/>
    </row>
    <row r="26" spans="1:15" s="45" customFormat="1" ht="24" customHeight="1" x14ac:dyDescent="0.15">
      <c r="A26" s="96"/>
      <c r="B26" s="94"/>
      <c r="C26" s="38"/>
      <c r="D26" s="46"/>
      <c r="E26" s="125" t="s">
        <v>31</v>
      </c>
      <c r="F26" s="100"/>
      <c r="G26" s="100">
        <f>(IF($F$14=1,0,(VLOOKUP($K$16,Tablas!$A$155:$H$221,3,TRUE))))*1.1494</f>
        <v>4328.6404000000002</v>
      </c>
      <c r="H26" s="100">
        <f>(IF($F$14=1,0,(VLOOKUP($K$16,Tablas!$A$155:$H$221,4,TRUE))))*1.1494</f>
        <v>3764.2849999999999</v>
      </c>
      <c r="I26" s="100">
        <f>(IF($F$14=1,0,(VLOOKUP($K$16,Tablas!$A$155:$H$221,5,TRUE))))*1.1494</f>
        <v>3434.4072000000001</v>
      </c>
      <c r="J26" s="100">
        <f>(IF($F$14=1,0,(VLOOKUP($K$16,Tablas!$A$155:$H$221,6,TRUE))))*1.1494</f>
        <v>2957.4061999999999</v>
      </c>
      <c r="K26" s="100">
        <f>(IF($F$14=1,0,(VLOOKUP($K$16,Tablas!$A$155:$H$221,7,TRUE))))*1.1494</f>
        <v>2134.4357999999997</v>
      </c>
      <c r="L26" s="128">
        <f>(IF($F$14=1,0,(VLOOKUP($K$16,Tablas!$A$155:$H$221,8,TRUE))))*1.1494</f>
        <v>1801.1098</v>
      </c>
      <c r="M26" s="47"/>
      <c r="N26" s="47"/>
    </row>
    <row r="27" spans="1:15" s="45" customFormat="1" ht="24" customHeight="1" x14ac:dyDescent="0.15">
      <c r="A27" s="96"/>
      <c r="B27" s="94"/>
      <c r="C27" s="38"/>
      <c r="D27" s="46"/>
      <c r="E27" s="125" t="s">
        <v>40</v>
      </c>
      <c r="F27" s="100"/>
      <c r="G27" s="100">
        <f>(IF($F$16=0,0,(VLOOKUP($F$16,Tablas!$A$222:$H$224,3,TRUE))))*1.1494</f>
        <v>1930.992</v>
      </c>
      <c r="H27" s="100">
        <f>(IF($F$16=0,0,(VLOOKUP($F$16,Tablas!$A$222:$H$224,4,TRUE))))*1.1494</f>
        <v>1681.5722000000001</v>
      </c>
      <c r="I27" s="100">
        <f>(IF($F$16=0,0,(VLOOKUP($F$16,Tablas!$A$222:$H$224,5,TRUE))))*1.1494</f>
        <v>1533.2996000000001</v>
      </c>
      <c r="J27" s="100">
        <f>(IF($F$16=0,0,(VLOOKUP($F$16,Tablas!$A$222:$H$224,6,TRUE))))*1.1494</f>
        <v>798.83299999999997</v>
      </c>
      <c r="K27" s="100">
        <f>(IF($F$16=0,0,(VLOOKUP($F$16,Tablas!$A$222:$H$224,7,TRUE))))*1.1494</f>
        <v>708.03039999999999</v>
      </c>
      <c r="L27" s="128">
        <f>(IF($F$16=0,0,(VLOOKUP($F$16,Tablas!$A$222:$H$224,8,TRUE))))*1.1494</f>
        <v>597.68799999999999</v>
      </c>
      <c r="M27" s="47"/>
      <c r="N27" s="47"/>
    </row>
    <row r="28" spans="1:15" s="45" customFormat="1" ht="24" customHeight="1" x14ac:dyDescent="0.15">
      <c r="A28" s="96"/>
      <c r="B28" s="94"/>
      <c r="C28" s="46"/>
      <c r="D28" s="38"/>
      <c r="E28" s="127" t="s">
        <v>32</v>
      </c>
      <c r="F28" s="102"/>
      <c r="G28" s="102">
        <f>(SUM(G25:G27))</f>
        <v>9090.6046000000006</v>
      </c>
      <c r="H28" s="102">
        <f t="shared" ref="H28:I28" si="0">(SUM(H25:H27))</f>
        <v>7910.1707999999999</v>
      </c>
      <c r="I28" s="102">
        <f t="shared" si="0"/>
        <v>7212.4850000000006</v>
      </c>
      <c r="J28" s="102">
        <f>(SUM(J25:J27))</f>
        <v>5609.0719999999992</v>
      </c>
      <c r="K28" s="102">
        <f>(SUM(K25:K27))</f>
        <v>4203.3557999999994</v>
      </c>
      <c r="L28" s="129">
        <f>(SUM(L25:L27))</f>
        <v>3548.1977999999999</v>
      </c>
      <c r="M28" s="47"/>
      <c r="N28" s="47"/>
      <c r="O28" s="48"/>
    </row>
    <row r="29" spans="1:15" s="45" customFormat="1" ht="23.25" customHeight="1" x14ac:dyDescent="0.15">
      <c r="A29" s="96"/>
      <c r="B29" s="94"/>
      <c r="C29" s="46"/>
      <c r="D29" s="46"/>
      <c r="E29" s="125" t="s">
        <v>53</v>
      </c>
      <c r="F29" s="100"/>
      <c r="G29" s="100">
        <f>50*1.1494</f>
        <v>57.47</v>
      </c>
      <c r="H29" s="100">
        <f t="shared" ref="H29:L29" si="1">50*1.1494</f>
        <v>57.47</v>
      </c>
      <c r="I29" s="100">
        <f t="shared" si="1"/>
        <v>57.47</v>
      </c>
      <c r="J29" s="100">
        <f t="shared" si="1"/>
        <v>57.47</v>
      </c>
      <c r="K29" s="100">
        <f t="shared" si="1"/>
        <v>57.47</v>
      </c>
      <c r="L29" s="128">
        <f t="shared" si="1"/>
        <v>57.47</v>
      </c>
      <c r="M29" s="49"/>
      <c r="N29" s="49"/>
    </row>
    <row r="30" spans="1:15" s="48" customFormat="1" ht="35.25" hidden="1" customHeight="1" x14ac:dyDescent="0.15">
      <c r="C30" s="38"/>
      <c r="D30" s="50"/>
      <c r="E30" s="126" t="s">
        <v>42</v>
      </c>
      <c r="F30" s="100"/>
      <c r="G30" s="100">
        <f>(G29)*0%</f>
        <v>0</v>
      </c>
      <c r="H30" s="100"/>
      <c r="I30" s="100"/>
      <c r="J30" s="100">
        <f>(J29)*0%</f>
        <v>0</v>
      </c>
      <c r="K30" s="100">
        <f>(K29)*0%</f>
        <v>0</v>
      </c>
      <c r="L30" s="128">
        <f>(L29)*0%</f>
        <v>0</v>
      </c>
      <c r="M30" s="47"/>
      <c r="N30" s="47"/>
      <c r="O30" s="45"/>
    </row>
    <row r="31" spans="1:15" s="48" customFormat="1" ht="47" hidden="1" customHeight="1" x14ac:dyDescent="0.15">
      <c r="A31" s="87"/>
      <c r="B31" s="89"/>
      <c r="C31" s="38"/>
      <c r="D31" s="50"/>
      <c r="E31" s="126"/>
      <c r="F31" s="100"/>
      <c r="G31" s="100"/>
      <c r="H31" s="100"/>
      <c r="I31" s="100"/>
      <c r="J31" s="100"/>
      <c r="K31" s="100"/>
      <c r="L31" s="128"/>
      <c r="M31" s="47"/>
      <c r="N31" s="47"/>
      <c r="O31" s="45"/>
    </row>
    <row r="32" spans="1:15" s="45" customFormat="1" ht="24" customHeight="1" x14ac:dyDescent="0.15">
      <c r="A32" s="96"/>
      <c r="B32" s="91"/>
      <c r="C32" s="46"/>
      <c r="D32" s="50"/>
      <c r="E32" s="150" t="s">
        <v>33</v>
      </c>
      <c r="F32" s="151"/>
      <c r="G32" s="151">
        <f>SUM(G28:G30)</f>
        <v>9148.0745999999999</v>
      </c>
      <c r="H32" s="151">
        <f t="shared" ref="H32:I32" si="2">SUM(H28:H30)</f>
        <v>7967.6408000000001</v>
      </c>
      <c r="I32" s="151">
        <f t="shared" si="2"/>
        <v>7269.9550000000008</v>
      </c>
      <c r="J32" s="151">
        <f>SUM(J28:J30)</f>
        <v>5666.5419999999995</v>
      </c>
      <c r="K32" s="151">
        <f>SUM(K28:K30)</f>
        <v>4260.8257999999996</v>
      </c>
      <c r="L32" s="152">
        <f>SUM(L28:L30)</f>
        <v>3605.6677999999997</v>
      </c>
      <c r="M32" s="47"/>
      <c r="N32" s="47"/>
    </row>
    <row r="33" spans="1:15" s="45" customFormat="1" ht="27" customHeight="1" x14ac:dyDescent="0.15">
      <c r="A33" s="87"/>
      <c r="B33" s="94"/>
      <c r="C33" s="50"/>
      <c r="D33" s="50"/>
      <c r="E33" s="107"/>
      <c r="F33" s="107"/>
      <c r="G33" s="107"/>
      <c r="H33" s="107"/>
      <c r="I33" s="107"/>
      <c r="J33" s="107"/>
      <c r="K33" s="107"/>
      <c r="L33" s="102"/>
      <c r="M33" s="49"/>
      <c r="N33" s="49"/>
    </row>
    <row r="34" spans="1:15" s="45" customFormat="1" ht="27.75" customHeight="1" x14ac:dyDescent="0.15">
      <c r="A34" s="203"/>
      <c r="B34" s="203"/>
      <c r="C34" s="50"/>
      <c r="D34" s="50"/>
      <c r="E34" s="209" t="s">
        <v>48</v>
      </c>
      <c r="F34" s="209"/>
      <c r="G34" s="209"/>
      <c r="H34" s="209"/>
      <c r="I34" s="209"/>
      <c r="J34" s="209"/>
      <c r="K34" s="209"/>
      <c r="L34" s="209"/>
      <c r="M34" s="49"/>
      <c r="N34" s="49"/>
      <c r="O34" s="48"/>
    </row>
    <row r="35" spans="1:15" s="45" customFormat="1" ht="24" customHeight="1" x14ac:dyDescent="0.15">
      <c r="A35" s="87"/>
      <c r="B35" s="91"/>
      <c r="C35" s="50"/>
      <c r="D35" s="39"/>
      <c r="E35" s="132" t="s">
        <v>30</v>
      </c>
      <c r="F35" s="135"/>
      <c r="G35" s="135">
        <f>(VLOOKUP($K$14,Tablas!$A$530:$H$596,3,TRUE))*1.1494</f>
        <v>1457.9506829999998</v>
      </c>
      <c r="H35" s="135">
        <f>(VLOOKUP($K$14,Tablas!$A$530:$H$596,4,TRUE))*1.1494</f>
        <v>1269.121504</v>
      </c>
      <c r="I35" s="135">
        <f>(VLOOKUP($K$14,Tablas!$A$530:$H$596,5,TRUE))*1.1494</f>
        <v>1156.0607730000002</v>
      </c>
      <c r="J35" s="135">
        <f>(VLOOKUP($K$14,Tablas!$A$530:$H$596,6,TRUE))*1.1494</f>
        <v>954.20889200000011</v>
      </c>
      <c r="K35" s="135">
        <f>(VLOOKUP($K$14,Tablas!$A$530:$H$596,7,TRUE))*1.1494</f>
        <v>700.85814399999992</v>
      </c>
      <c r="L35" s="124">
        <f>(VLOOKUP($K$14,Tablas!$A$530:$H$596,8,TRUE))*1.1494</f>
        <v>591.94100000000003</v>
      </c>
    </row>
    <row r="36" spans="1:15" s="48" customFormat="1" ht="35.25" customHeight="1" x14ac:dyDescent="0.15">
      <c r="A36" s="87"/>
      <c r="B36" s="94"/>
      <c r="C36" s="50"/>
      <c r="D36" s="39"/>
      <c r="E36" s="125" t="s">
        <v>31</v>
      </c>
      <c r="F36" s="100"/>
      <c r="G36" s="100">
        <f>(IF($F$14=1,0,(VLOOKUP($K$16,Tablas!$A$530:$H$596,3,TRUE))))*1.1494</f>
        <v>2229.2498059999998</v>
      </c>
      <c r="H36" s="100">
        <f>(IF($F$14=1,0,(VLOOKUP($K$16,Tablas!$A$530:$H$596,4,TRUE))))*1.1494</f>
        <v>1938.606775</v>
      </c>
      <c r="I36" s="100">
        <f>(IF($F$14=1,0,(VLOOKUP($K$16,Tablas!$A$530:$H$596,5,TRUE))))*1.1494</f>
        <v>1768.7197079999999</v>
      </c>
      <c r="J36" s="100">
        <f>(IF($F$14=1,0,(VLOOKUP($K$16,Tablas!$A$530:$H$596,6,TRUE))))*1.1494</f>
        <v>1523.0641929999999</v>
      </c>
      <c r="K36" s="100">
        <f>(IF($F$14=1,0,(VLOOKUP($K$16,Tablas!$A$530:$H$596,7,TRUE))))*1.1494</f>
        <v>1099.2344370000001</v>
      </c>
      <c r="L36" s="128">
        <f>(IF($F$14=1,0,(VLOOKUP($K$16,Tablas!$A$530:$H$596,8,TRUE))))*1.1494</f>
        <v>927.57154700000001</v>
      </c>
      <c r="M36" s="37"/>
      <c r="N36" s="37"/>
      <c r="O36" s="45"/>
    </row>
    <row r="37" spans="1:15" s="45" customFormat="1" ht="31.5" customHeight="1" x14ac:dyDescent="0.15">
      <c r="A37" s="87"/>
      <c r="B37" s="94"/>
      <c r="C37" s="39"/>
      <c r="D37" s="38"/>
      <c r="E37" s="125" t="s">
        <v>40</v>
      </c>
      <c r="F37" s="100"/>
      <c r="G37" s="100">
        <f>(IF($F$16=0,0,(VLOOKUP($F$16,Tablas!$A$597:$H$599,3,TRUE))))*1.1494</f>
        <v>994.46088000000009</v>
      </c>
      <c r="H37" s="100">
        <f>(IF($F$16=0,0,(VLOOKUP($F$16,Tablas!$A$597:$H$599,4,TRUE))))*1.1494</f>
        <v>866.009683</v>
      </c>
      <c r="I37" s="100">
        <f>(IF($F$16=0,0,(VLOOKUP($F$16,Tablas!$A$597:$H$599,5,TRUE))))*1.1494</f>
        <v>789.64929399999994</v>
      </c>
      <c r="J37" s="100">
        <f>(IF($F$16=0,0,(VLOOKUP($F$16,Tablas!$A$597:$H$599,6,TRUE))))*1.1494</f>
        <v>411.39899500000001</v>
      </c>
      <c r="K37" s="100">
        <f>(IF($F$16=0,0,(VLOOKUP($F$16,Tablas!$A$597:$H$599,7,TRUE))))*1.1494</f>
        <v>364.63565599999998</v>
      </c>
      <c r="L37" s="128">
        <f>(IF($F$16=0,0,(VLOOKUP($F$16,Tablas!$A$597:$H$599,8,TRUE))))*1.1494</f>
        <v>307.80932000000001</v>
      </c>
      <c r="M37" s="47"/>
      <c r="N37" s="47"/>
    </row>
    <row r="38" spans="1:15" s="45" customFormat="1" ht="24" customHeight="1" x14ac:dyDescent="0.15">
      <c r="A38" s="87"/>
      <c r="B38" s="94"/>
      <c r="C38" s="39"/>
      <c r="D38" s="38"/>
      <c r="E38" s="127" t="s">
        <v>32</v>
      </c>
      <c r="F38" s="102"/>
      <c r="G38" s="102">
        <f>(SUM(G35:G37))</f>
        <v>4681.6613689999995</v>
      </c>
      <c r="H38" s="102">
        <f t="shared" ref="H38:I38" si="3">(SUM(H35:H37))</f>
        <v>4073.7379620000002</v>
      </c>
      <c r="I38" s="102">
        <f t="shared" si="3"/>
        <v>3714.4297749999996</v>
      </c>
      <c r="J38" s="102">
        <f>(SUM(J35:J37))</f>
        <v>2888.6720799999998</v>
      </c>
      <c r="K38" s="102">
        <f>(SUM(K35:K37))</f>
        <v>2164.7282369999998</v>
      </c>
      <c r="L38" s="129">
        <f>(SUM(L35:L37))</f>
        <v>1827.3218670000001</v>
      </c>
      <c r="M38" s="47"/>
      <c r="N38" s="47"/>
    </row>
    <row r="39" spans="1:15" s="45" customFormat="1" ht="30" customHeight="1" x14ac:dyDescent="0.15">
      <c r="A39" s="203"/>
      <c r="B39" s="203"/>
      <c r="C39" s="38"/>
      <c r="D39" s="38"/>
      <c r="E39" s="125" t="s">
        <v>53</v>
      </c>
      <c r="F39" s="100"/>
      <c r="G39" s="100">
        <f>50*1.1494</f>
        <v>57.47</v>
      </c>
      <c r="H39" s="100">
        <f t="shared" ref="H39:L39" si="4">50*1.1494</f>
        <v>57.47</v>
      </c>
      <c r="I39" s="100">
        <f t="shared" si="4"/>
        <v>57.47</v>
      </c>
      <c r="J39" s="100">
        <f t="shared" si="4"/>
        <v>57.47</v>
      </c>
      <c r="K39" s="100">
        <f t="shared" si="4"/>
        <v>57.47</v>
      </c>
      <c r="L39" s="128">
        <f t="shared" si="4"/>
        <v>57.47</v>
      </c>
      <c r="M39" s="47"/>
      <c r="N39" s="47"/>
      <c r="O39" s="48"/>
    </row>
    <row r="40" spans="1:15" s="45" customFormat="1" ht="24" hidden="1" customHeight="1" x14ac:dyDescent="0.15">
      <c r="A40" s="216"/>
      <c r="B40" s="214"/>
      <c r="C40" s="38"/>
      <c r="D40" s="38"/>
      <c r="E40" s="126" t="s">
        <v>42</v>
      </c>
      <c r="F40" s="100"/>
      <c r="G40" s="100">
        <f>(G39)*0%</f>
        <v>0</v>
      </c>
      <c r="H40" s="100"/>
      <c r="I40" s="100"/>
      <c r="J40" s="100">
        <f>(J39)*0%</f>
        <v>0</v>
      </c>
      <c r="K40" s="100">
        <f>(K39)*0%</f>
        <v>0</v>
      </c>
      <c r="L40" s="128">
        <f>(L39)*0%</f>
        <v>0</v>
      </c>
      <c r="M40" s="49"/>
      <c r="N40" s="49"/>
    </row>
    <row r="41" spans="1:15" s="48" customFormat="1" ht="24" customHeight="1" x14ac:dyDescent="0.15">
      <c r="A41" s="216"/>
      <c r="B41" s="215"/>
      <c r="C41" s="38"/>
      <c r="D41" s="39"/>
      <c r="E41" s="148" t="s">
        <v>38</v>
      </c>
      <c r="F41" s="133"/>
      <c r="G41" s="133">
        <f>SUM(G38:G40)</f>
        <v>4739.1313689999997</v>
      </c>
      <c r="H41" s="133">
        <f t="shared" ref="H41:J41" si="5">SUM(H38:H40)</f>
        <v>4131.2079620000004</v>
      </c>
      <c r="I41" s="133">
        <f t="shared" si="5"/>
        <v>3771.8997749999994</v>
      </c>
      <c r="J41" s="133">
        <f t="shared" si="5"/>
        <v>2946.1420799999996</v>
      </c>
      <c r="K41" s="133">
        <f>SUM(K38:K40)</f>
        <v>2222.1982369999996</v>
      </c>
      <c r="L41" s="149">
        <f>SUM(L38:L40)</f>
        <v>1884.7918670000001</v>
      </c>
      <c r="M41" s="47"/>
      <c r="N41" s="47"/>
    </row>
    <row r="42" spans="1:15" s="45" customFormat="1" ht="24" customHeight="1" x14ac:dyDescent="0.15">
      <c r="A42" s="87"/>
      <c r="B42" s="89"/>
      <c r="C42" s="38"/>
      <c r="D42" s="39"/>
      <c r="E42" s="130" t="s">
        <v>39</v>
      </c>
      <c r="F42" s="134"/>
      <c r="G42" s="134">
        <f>G38+G40</f>
        <v>4681.6613689999995</v>
      </c>
      <c r="H42" s="134">
        <f t="shared" ref="H42:J42" si="6">H38+H40</f>
        <v>4073.7379620000002</v>
      </c>
      <c r="I42" s="134">
        <f t="shared" si="6"/>
        <v>3714.4297749999996</v>
      </c>
      <c r="J42" s="134">
        <f t="shared" si="6"/>
        <v>2888.6720799999998</v>
      </c>
      <c r="K42" s="134">
        <f>K38+K40</f>
        <v>2164.7282369999998</v>
      </c>
      <c r="L42" s="131">
        <f>L38+L40</f>
        <v>1827.3218670000001</v>
      </c>
      <c r="M42" s="47"/>
      <c r="N42" s="47"/>
    </row>
    <row r="43" spans="1:15" s="45" customFormat="1" ht="20.25" customHeight="1" x14ac:dyDescent="0.15">
      <c r="A43" s="87"/>
      <c r="B43" s="89"/>
      <c r="C43" s="39"/>
      <c r="E43" s="150" t="s">
        <v>33</v>
      </c>
      <c r="F43" s="151"/>
      <c r="G43" s="151">
        <f>G41+G42</f>
        <v>9420.7927380000001</v>
      </c>
      <c r="H43" s="151">
        <f t="shared" ref="H43:I43" si="7">H41+H42</f>
        <v>8204.9459239999996</v>
      </c>
      <c r="I43" s="151">
        <f t="shared" si="7"/>
        <v>7486.3295499999986</v>
      </c>
      <c r="J43" s="151">
        <f t="shared" ref="J43:K43" si="8">J41+J42</f>
        <v>5834.8141599999999</v>
      </c>
      <c r="K43" s="151">
        <f t="shared" si="8"/>
        <v>4386.9264739999999</v>
      </c>
      <c r="L43" s="152">
        <f t="shared" ref="L43" si="9">L41+L42</f>
        <v>3712.1137340000005</v>
      </c>
      <c r="M43" s="49"/>
      <c r="N43" s="49"/>
    </row>
    <row r="44" spans="1:15" s="45" customFormat="1" ht="30" customHeight="1" x14ac:dyDescent="0.2">
      <c r="A44" s="87"/>
      <c r="B44" s="91"/>
      <c r="C44" s="39"/>
      <c r="D44" s="34"/>
      <c r="E44" s="104"/>
      <c r="F44" s="104"/>
      <c r="G44" s="104"/>
      <c r="H44" s="104"/>
      <c r="I44" s="104"/>
      <c r="J44" s="104"/>
      <c r="K44" s="104"/>
      <c r="L44" s="105"/>
      <c r="M44" s="51"/>
      <c r="N44" s="51"/>
      <c r="O44" s="48"/>
    </row>
    <row r="45" spans="1:15" s="45" customFormat="1" ht="24" customHeight="1" x14ac:dyDescent="0.2">
      <c r="A45" s="87"/>
      <c r="B45" s="91"/>
      <c r="C45" s="38"/>
      <c r="D45" s="34"/>
      <c r="E45" s="209" t="s">
        <v>49</v>
      </c>
      <c r="F45" s="209"/>
      <c r="G45" s="209"/>
      <c r="H45" s="209"/>
      <c r="I45" s="209"/>
      <c r="J45" s="209"/>
      <c r="K45" s="209"/>
      <c r="L45" s="209"/>
    </row>
    <row r="46" spans="1:15" s="45" customFormat="1" ht="17.25" customHeight="1" x14ac:dyDescent="0.2">
      <c r="A46" s="87"/>
      <c r="B46" s="91"/>
      <c r="C46" s="34"/>
      <c r="D46" s="34"/>
      <c r="E46" s="132" t="s">
        <v>30</v>
      </c>
      <c r="F46" s="135"/>
      <c r="G46" s="135">
        <f>(VLOOKUP($K$14,Tablas!$A$755:$H$821,3,TRUE))*1.1494</f>
        <v>739.59148725</v>
      </c>
      <c r="H46" s="135">
        <f>(VLOOKUP($K$14,Tablas!$A$755:$H$821,4,TRUE))*1.1494</f>
        <v>643.80192799999998</v>
      </c>
      <c r="I46" s="135">
        <f>(VLOOKUP($K$14,Tablas!$A$755:$H$821,5,TRUE))*1.1494</f>
        <v>586.44830474999992</v>
      </c>
      <c r="J46" s="135">
        <f>(VLOOKUP($K$14,Tablas!$A$755:$H$821,6,TRUE))*1.1494</f>
        <v>484.05256900000001</v>
      </c>
      <c r="K46" s="135">
        <f>(VLOOKUP($K$14,Tablas!$A$755:$H$821,7,TRUE))*1.1494</f>
        <v>355.53240799999998</v>
      </c>
      <c r="L46" s="124">
        <f>(VLOOKUP($K$14,Tablas!$A$755:$H$821,8,TRUE))*1.1494</f>
        <v>300.28075000000001</v>
      </c>
      <c r="M46" s="37"/>
      <c r="N46" s="37"/>
    </row>
    <row r="47" spans="1:15" s="45" customFormat="1" ht="24" customHeight="1" x14ac:dyDescent="0.2">
      <c r="A47" s="87"/>
      <c r="B47" s="91"/>
      <c r="C47" s="34"/>
      <c r="D47" s="34"/>
      <c r="E47" s="125" t="s">
        <v>31</v>
      </c>
      <c r="F47" s="100"/>
      <c r="G47" s="100">
        <f>(IF($F$14=1,0,(VLOOKUP($K$16,Tablas!$A$755:$H$821,3,TRUE))))*1.1494</f>
        <v>1130.8573044999998</v>
      </c>
      <c r="H47" s="100">
        <f>(IF($F$14=1,0,(VLOOKUP($K$16,Tablas!$A$755:$H$821,4,TRUE))))*1.1494</f>
        <v>983.41945624999983</v>
      </c>
      <c r="I47" s="100">
        <f>(IF($F$14=1,0,(VLOOKUP($K$16,Tablas!$A$755:$H$821,5,TRUE))))*1.1494</f>
        <v>897.23888099999988</v>
      </c>
      <c r="J47" s="100">
        <f>(IF($F$14=1,0,(VLOOKUP($K$16,Tablas!$A$755:$H$821,6,TRUE))))*1.1494</f>
        <v>772.62236974999996</v>
      </c>
      <c r="K47" s="100">
        <f>(IF($F$14=1,0,(VLOOKUP($K$16,Tablas!$A$755:$H$821,7,TRUE))))*1.1494</f>
        <v>557.62135274999991</v>
      </c>
      <c r="L47" s="128">
        <f>(IF($F$14=1,0,(VLOOKUP($K$16,Tablas!$A$755:$H$821,8,TRUE))))*1.1494</f>
        <v>470.53993524999993</v>
      </c>
      <c r="M47" s="47"/>
      <c r="N47" s="47"/>
    </row>
    <row r="48" spans="1:15" s="48" customFormat="1" ht="36.75" customHeight="1" x14ac:dyDescent="0.2">
      <c r="A48" s="87"/>
      <c r="B48" s="91"/>
      <c r="C48" s="34"/>
      <c r="D48" s="34"/>
      <c r="E48" s="125" t="s">
        <v>40</v>
      </c>
      <c r="F48" s="100"/>
      <c r="G48" s="100">
        <f>(IF($F$16=0,0,(VLOOKUP($F$16,Tablas!$A$822:$H$824,3,TRUE))))*1.1494</f>
        <v>504.47165999999999</v>
      </c>
      <c r="H48" s="100">
        <f>(IF($F$16=0,0,(VLOOKUP($F$16,Tablas!$A$822:$H$824,4,TRUE))))*1.1494</f>
        <v>439.31073724999993</v>
      </c>
      <c r="I48" s="100">
        <f>(IF($F$16=0,0,(VLOOKUP($F$16,Tablas!$A$822:$H$824,5,TRUE))))*1.1494</f>
        <v>400.57452050000001</v>
      </c>
      <c r="J48" s="100">
        <f>(IF($F$16=0,0,(VLOOKUP($F$16,Tablas!$A$822:$H$824,6,TRUE))))*1.1494</f>
        <v>208.69512125</v>
      </c>
      <c r="K48" s="100">
        <f>(IF($F$16=0,0,(VLOOKUP($F$16,Tablas!$A$822:$H$824,7,TRUE))))*1.1494</f>
        <v>184.97294199999996</v>
      </c>
      <c r="L48" s="128">
        <f>(IF($F$16=0,0,(VLOOKUP($F$16,Tablas!$A$822:$H$824,8,TRUE))))*1.1494</f>
        <v>156.14598999999998</v>
      </c>
      <c r="M48" s="47"/>
      <c r="N48" s="47"/>
      <c r="O48" s="45"/>
    </row>
    <row r="49" spans="1:15" s="45" customFormat="1" ht="24" customHeight="1" x14ac:dyDescent="0.2">
      <c r="A49" s="87"/>
      <c r="B49" s="89"/>
      <c r="C49" s="34"/>
      <c r="D49" s="34"/>
      <c r="E49" s="205" t="s">
        <v>32</v>
      </c>
      <c r="F49" s="206"/>
      <c r="G49" s="102">
        <f>(SUM(G46:G48))</f>
        <v>2374.9204517499998</v>
      </c>
      <c r="H49" s="102">
        <f t="shared" ref="H49:I49" si="10">(SUM(H46:H48))</f>
        <v>2066.5321214999999</v>
      </c>
      <c r="I49" s="102">
        <f t="shared" si="10"/>
        <v>1884.2617062499999</v>
      </c>
      <c r="J49" s="102">
        <f>(SUM(J46:J48))</f>
        <v>1465.37006</v>
      </c>
      <c r="K49" s="102">
        <f>(SUM(K46:K48))</f>
        <v>1098.1267027499998</v>
      </c>
      <c r="L49" s="129">
        <f>(SUM(L46:L48))</f>
        <v>926.96667524999998</v>
      </c>
      <c r="M49" s="47"/>
      <c r="N49" s="47"/>
      <c r="O49" s="48"/>
    </row>
    <row r="50" spans="1:15" s="45" customFormat="1" ht="24" customHeight="1" x14ac:dyDescent="0.2">
      <c r="A50" s="87"/>
      <c r="B50" s="91"/>
      <c r="C50" s="34"/>
      <c r="D50" s="34"/>
      <c r="E50" s="207" t="s">
        <v>53</v>
      </c>
      <c r="F50" s="208"/>
      <c r="G50" s="100">
        <f>50*1.1494</f>
        <v>57.47</v>
      </c>
      <c r="H50" s="100">
        <f t="shared" ref="H50:L50" si="11">50*1.1494</f>
        <v>57.47</v>
      </c>
      <c r="I50" s="100">
        <f t="shared" si="11"/>
        <v>57.47</v>
      </c>
      <c r="J50" s="100">
        <f t="shared" si="11"/>
        <v>57.47</v>
      </c>
      <c r="K50" s="100">
        <f t="shared" si="11"/>
        <v>57.47</v>
      </c>
      <c r="L50" s="128">
        <f t="shared" si="11"/>
        <v>57.47</v>
      </c>
      <c r="M50" s="49"/>
      <c r="N50" s="49"/>
    </row>
    <row r="51" spans="1:15" s="45" customFormat="1" ht="24" hidden="1" customHeight="1" x14ac:dyDescent="0.2">
      <c r="C51" s="34"/>
      <c r="D51" s="34"/>
      <c r="E51" s="126" t="s">
        <v>42</v>
      </c>
      <c r="F51" s="100"/>
      <c r="G51" s="100">
        <f>(G50)*0%</f>
        <v>0</v>
      </c>
      <c r="H51" s="100">
        <f t="shared" ref="H51:I51" si="12">(H50)*0%</f>
        <v>0</v>
      </c>
      <c r="I51" s="100">
        <f t="shared" si="12"/>
        <v>0</v>
      </c>
      <c r="J51" s="100">
        <f>(J50)*0%</f>
        <v>0</v>
      </c>
      <c r="K51" s="100">
        <f>(K50)*0%</f>
        <v>0</v>
      </c>
      <c r="L51" s="128">
        <f>(L50)*0%</f>
        <v>0</v>
      </c>
      <c r="M51" s="47"/>
      <c r="N51" s="47"/>
    </row>
    <row r="52" spans="1:15" s="45" customFormat="1" ht="24" hidden="1" customHeight="1" x14ac:dyDescent="0.2">
      <c r="A52" s="87"/>
      <c r="B52" s="89"/>
      <c r="C52" s="34"/>
      <c r="D52" s="34"/>
      <c r="E52" s="126"/>
      <c r="F52" s="100"/>
      <c r="G52" s="100"/>
      <c r="H52" s="100"/>
      <c r="I52" s="100"/>
      <c r="J52" s="100"/>
      <c r="K52" s="100"/>
      <c r="L52" s="128"/>
      <c r="M52" s="47"/>
      <c r="N52" s="47"/>
    </row>
    <row r="53" spans="1:15" s="45" customFormat="1" ht="24" customHeight="1" x14ac:dyDescent="0.2">
      <c r="A53" s="87"/>
      <c r="B53" s="89"/>
      <c r="C53" s="34"/>
      <c r="D53" s="34"/>
      <c r="E53" s="148" t="s">
        <v>38</v>
      </c>
      <c r="F53" s="133"/>
      <c r="G53" s="133">
        <f>SUM(G49:G51)</f>
        <v>2432.3904517499996</v>
      </c>
      <c r="H53" s="133">
        <f t="shared" ref="H53:I53" si="13">SUM(H49:H51)</f>
        <v>2124.0021214999997</v>
      </c>
      <c r="I53" s="133">
        <f t="shared" si="13"/>
        <v>1941.7317062499999</v>
      </c>
      <c r="J53" s="133">
        <f>SUM(J49:J51)</f>
        <v>1522.84006</v>
      </c>
      <c r="K53" s="133">
        <f>SUM(K49:K51)</f>
        <v>1155.5967027499998</v>
      </c>
      <c r="L53" s="149">
        <f>SUM(L49:L51)</f>
        <v>984.43667525000001</v>
      </c>
      <c r="M53" s="47"/>
      <c r="N53" s="47"/>
    </row>
    <row r="54" spans="1:15" s="48" customFormat="1" ht="31.5" customHeight="1" x14ac:dyDescent="0.2">
      <c r="A54" s="87"/>
      <c r="B54" s="91"/>
      <c r="C54" s="34"/>
      <c r="D54" s="34"/>
      <c r="E54" s="130" t="s">
        <v>46</v>
      </c>
      <c r="F54" s="134"/>
      <c r="G54" s="134">
        <f>G49+G51</f>
        <v>2374.9204517499998</v>
      </c>
      <c r="H54" s="134">
        <f t="shared" ref="H54:I54" si="14">H49+H51</f>
        <v>2066.5321214999999</v>
      </c>
      <c r="I54" s="134">
        <f t="shared" si="14"/>
        <v>1884.2617062499999</v>
      </c>
      <c r="J54" s="134">
        <f>J49+J51</f>
        <v>1465.37006</v>
      </c>
      <c r="K54" s="134">
        <f>K49+K51</f>
        <v>1098.1267027499998</v>
      </c>
      <c r="L54" s="131">
        <f>L49+L51</f>
        <v>926.96667524999998</v>
      </c>
      <c r="M54" s="49"/>
      <c r="N54" s="49"/>
      <c r="O54" s="45"/>
    </row>
    <row r="55" spans="1:15" ht="24" customHeight="1" x14ac:dyDescent="0.2">
      <c r="A55" s="87"/>
      <c r="B55" s="94"/>
      <c r="E55" s="150" t="s">
        <v>33</v>
      </c>
      <c r="F55" s="151"/>
      <c r="G55" s="151">
        <f>G53+(G54*3)</f>
        <v>9557.1518069999984</v>
      </c>
      <c r="H55" s="151">
        <f t="shared" ref="H55:I55" si="15">H53+(H54*3)</f>
        <v>8323.598485999999</v>
      </c>
      <c r="I55" s="151">
        <f t="shared" si="15"/>
        <v>7594.5168249999997</v>
      </c>
      <c r="J55" s="151">
        <f t="shared" ref="J55:K55" si="16">J53+(J54*3)</f>
        <v>5918.9502400000001</v>
      </c>
      <c r="K55" s="151">
        <f t="shared" si="16"/>
        <v>4449.9768109999995</v>
      </c>
      <c r="L55" s="152">
        <f t="shared" ref="L55" si="17">L53+(L54*3)</f>
        <v>3765.3367010000002</v>
      </c>
      <c r="M55" s="49"/>
      <c r="N55" s="49"/>
      <c r="O55" s="45"/>
    </row>
    <row r="56" spans="1:15" ht="20" customHeight="1" x14ac:dyDescent="0.2">
      <c r="A56" s="203"/>
      <c r="B56" s="203"/>
      <c r="E56" s="104"/>
      <c r="F56" s="104"/>
      <c r="G56" s="104"/>
      <c r="H56" s="104"/>
      <c r="I56" s="104"/>
      <c r="J56" s="104"/>
      <c r="K56" s="104"/>
      <c r="L56" s="104"/>
      <c r="O56" s="48"/>
    </row>
    <row r="57" spans="1:15" ht="21.75" customHeight="1" x14ac:dyDescent="0.2">
      <c r="A57" s="87"/>
      <c r="B57" s="94"/>
      <c r="E57" s="104"/>
      <c r="F57" s="104"/>
      <c r="G57" s="104"/>
      <c r="H57" s="104"/>
      <c r="I57" s="104"/>
      <c r="J57" s="104"/>
      <c r="K57" s="104"/>
      <c r="L57" s="63"/>
      <c r="M57" s="37"/>
      <c r="N57" s="37"/>
      <c r="O57" s="45"/>
    </row>
    <row r="58" spans="1:15" ht="34.5" customHeight="1" x14ac:dyDescent="0.2">
      <c r="A58" s="87"/>
      <c r="B58" s="91"/>
      <c r="E58" s="209" t="s">
        <v>44</v>
      </c>
      <c r="F58" s="209"/>
      <c r="G58" s="209"/>
      <c r="H58" s="209"/>
      <c r="I58" s="209"/>
      <c r="J58" s="209"/>
      <c r="K58" s="209"/>
      <c r="L58" s="209"/>
      <c r="M58" s="47"/>
      <c r="N58" s="47"/>
      <c r="O58" s="45"/>
    </row>
    <row r="59" spans="1:15" ht="21.75" customHeight="1" x14ac:dyDescent="0.2">
      <c r="A59" s="87"/>
      <c r="B59" s="91"/>
      <c r="E59" s="132" t="s">
        <v>30</v>
      </c>
      <c r="F59" s="135"/>
      <c r="G59" s="135">
        <f>(VLOOKUP($K$14,Tablas!$A$229:$H$295,3,TRUE))*1.1494</f>
        <v>250.069211</v>
      </c>
      <c r="H59" s="135">
        <f>(VLOOKUP($K$14,Tablas!$A$229:$H$295,4,TRUE))*1.1494</f>
        <v>217.68103466666665</v>
      </c>
      <c r="I59" s="135">
        <f>(VLOOKUP($K$14,Tablas!$A$229:$H$295,5,TRUE))*1.1494</f>
        <v>198.28874099999999</v>
      </c>
      <c r="J59" s="135">
        <f>(VLOOKUP($K$14,Tablas!$A$229:$H$295,6,TRUE))*1.1494</f>
        <v>163.66689733333334</v>
      </c>
      <c r="K59" s="135">
        <f>(VLOOKUP($K$14,Tablas!$A$229:$H$295,7,TRUE))*1.1494</f>
        <v>120.21191466666667</v>
      </c>
      <c r="L59" s="124">
        <f>(VLOOKUP($K$14,Tablas!$A$229:$H$295,8,TRUE))*1.1494</f>
        <v>101.53033333333333</v>
      </c>
      <c r="M59" s="47"/>
      <c r="N59" s="47"/>
      <c r="O59" s="45"/>
    </row>
    <row r="60" spans="1:15" ht="33.75" customHeight="1" x14ac:dyDescent="0.2">
      <c r="A60" s="203"/>
      <c r="B60" s="203"/>
      <c r="E60" s="125" t="s">
        <v>31</v>
      </c>
      <c r="F60" s="100"/>
      <c r="G60" s="100">
        <f>(IF($F$14=1,0,(VLOOKUP($K$16,Tablas!$A$229:$H$295,3,TRUE))))*1.1494</f>
        <v>382.36323533333336</v>
      </c>
      <c r="H60" s="100">
        <f>(IF($F$14=1,0,(VLOOKUP($K$16,Tablas!$A$229:$H$295,4,TRUE))))*1.1494</f>
        <v>332.51184166666667</v>
      </c>
      <c r="I60" s="100">
        <f>(IF($F$14=1,0,(VLOOKUP($K$16,Tablas!$A$229:$H$295,5,TRUE))))*1.1494</f>
        <v>303.372636</v>
      </c>
      <c r="J60" s="100">
        <f>(IF($F$14=1,0,(VLOOKUP($K$16,Tablas!$A229:$H$295,6,TRUE))))*1.1494</f>
        <v>261.23754766666667</v>
      </c>
      <c r="K60" s="100">
        <f>(IF($F$14=1,0,(VLOOKUP($K$16,Tablas!$A$229:$H$295,7,TRUE))))*1.1494</f>
        <v>188.54182899999998</v>
      </c>
      <c r="L60" s="128">
        <f>(IF($F$14=1,0,(VLOOKUP($K$16,Tablas!$A$229:$H$295,8,TRUE))))*1.1494</f>
        <v>159.09803233333332</v>
      </c>
      <c r="M60" s="47"/>
      <c r="N60" s="47"/>
      <c r="O60" s="45"/>
    </row>
    <row r="61" spans="1:15" ht="24" customHeight="1" x14ac:dyDescent="0.2">
      <c r="A61" s="87"/>
      <c r="B61" s="91"/>
      <c r="E61" s="125" t="s">
        <v>40</v>
      </c>
      <c r="F61" s="100"/>
      <c r="G61" s="100">
        <f>(IF($F$16=0,0,(VLOOKUP($F$16,Tablas!$A$296:$H$298,3,TRUE))))*1.1494</f>
        <v>170.57096000000001</v>
      </c>
      <c r="H61" s="100">
        <f>(IF($F$16=0,0,(VLOOKUP($F$16,Tablas!$A$296:$H$298,4,TRUE))))*1.1494</f>
        <v>148.53887766666665</v>
      </c>
      <c r="I61" s="100">
        <f>(IF($F$16=0,0,(VLOOKUP($F$16,Tablas!$A$296:$H$298,5,TRUE))))*1.1494</f>
        <v>135.44146466666666</v>
      </c>
      <c r="J61" s="100">
        <f>(IF($F$16=0,0,(VLOOKUP($F$16,Tablas!$A$296:$H$298,6,TRUE))))*1.1494</f>
        <v>70.563581666666664</v>
      </c>
      <c r="K61" s="100">
        <f>(IF($F$16=0,0,(VLOOKUP($F$16,Tablas!$A$296:$H$298,7,TRUE))))*1.1494</f>
        <v>62.542685333333331</v>
      </c>
      <c r="L61" s="128">
        <f>(IF($F$16=0,0,(VLOOKUP($F$16,Tablas!$A$296:$H$298,8,TRUE))))*1.1494</f>
        <v>52.795773333333329</v>
      </c>
      <c r="M61" s="47"/>
      <c r="N61" s="47"/>
      <c r="O61" s="45"/>
    </row>
    <row r="62" spans="1:15" ht="24" customHeight="1" x14ac:dyDescent="0.2">
      <c r="A62" s="97"/>
      <c r="B62" s="88"/>
      <c r="E62" s="205" t="s">
        <v>32</v>
      </c>
      <c r="F62" s="206"/>
      <c r="G62" s="102">
        <f>SUM(G59:G61)</f>
        <v>803.00340633333337</v>
      </c>
      <c r="H62" s="102">
        <f t="shared" ref="H62:I62" si="18">SUM(H59:H61)</f>
        <v>698.73175399999991</v>
      </c>
      <c r="I62" s="102">
        <f t="shared" si="18"/>
        <v>637.10284166666668</v>
      </c>
      <c r="J62" s="102">
        <f>SUM(J59:J61)</f>
        <v>495.46802666666667</v>
      </c>
      <c r="K62" s="102">
        <f>SUM(K59:K61)</f>
        <v>371.29642899999999</v>
      </c>
      <c r="L62" s="129">
        <f>SUM(L59:L61)</f>
        <v>313.42413899999997</v>
      </c>
      <c r="M62" s="47"/>
      <c r="N62" s="47"/>
      <c r="O62" s="45"/>
    </row>
    <row r="63" spans="1:15" ht="24" customHeight="1" x14ac:dyDescent="0.2">
      <c r="A63" s="92"/>
      <c r="B63" s="88"/>
      <c r="E63" s="207" t="s">
        <v>53</v>
      </c>
      <c r="F63" s="208"/>
      <c r="G63" s="100">
        <f>50*1.1494</f>
        <v>57.47</v>
      </c>
      <c r="H63" s="100">
        <f t="shared" ref="H63:L63" si="19">50*1.1494</f>
        <v>57.47</v>
      </c>
      <c r="I63" s="100">
        <f t="shared" si="19"/>
        <v>57.47</v>
      </c>
      <c r="J63" s="100">
        <f t="shared" si="19"/>
        <v>57.47</v>
      </c>
      <c r="K63" s="100">
        <f t="shared" si="19"/>
        <v>57.47</v>
      </c>
      <c r="L63" s="128">
        <f t="shared" si="19"/>
        <v>57.47</v>
      </c>
      <c r="M63" s="49"/>
      <c r="N63" s="49"/>
      <c r="O63" s="48"/>
    </row>
    <row r="64" spans="1:15" ht="31.5" hidden="1" customHeight="1" x14ac:dyDescent="0.2">
      <c r="E64" s="126" t="s">
        <v>42</v>
      </c>
      <c r="F64" s="100"/>
      <c r="G64" s="100">
        <f>(G63)*0%</f>
        <v>0</v>
      </c>
      <c r="H64" s="100">
        <f t="shared" ref="H64:I64" si="20">(H63)*0%</f>
        <v>0</v>
      </c>
      <c r="I64" s="100">
        <f t="shared" si="20"/>
        <v>0</v>
      </c>
      <c r="J64" s="100">
        <f>(J63)*0%</f>
        <v>0</v>
      </c>
      <c r="K64" s="100">
        <f>(K63)*0%</f>
        <v>0</v>
      </c>
      <c r="L64" s="128">
        <f>(L63)*0%</f>
        <v>0</v>
      </c>
      <c r="M64" s="47"/>
      <c r="N64" s="47"/>
      <c r="O64" s="48"/>
    </row>
    <row r="65" spans="1:15" ht="31.5" hidden="1" customHeight="1" x14ac:dyDescent="0.2">
      <c r="A65" s="92"/>
      <c r="B65" s="88"/>
      <c r="E65" s="126"/>
      <c r="F65" s="100"/>
      <c r="G65" s="100"/>
      <c r="H65" s="100"/>
      <c r="I65" s="100"/>
      <c r="J65" s="100"/>
      <c r="K65" s="100"/>
      <c r="L65" s="128"/>
      <c r="M65" s="47"/>
      <c r="N65" s="47"/>
      <c r="O65" s="48"/>
    </row>
    <row r="66" spans="1:15" ht="24" customHeight="1" x14ac:dyDescent="0.2">
      <c r="A66" s="87"/>
      <c r="B66" s="91"/>
      <c r="E66" s="148" t="s">
        <v>38</v>
      </c>
      <c r="F66" s="133"/>
      <c r="G66" s="133">
        <f>SUM(G62:G64)</f>
        <v>860.4734063333334</v>
      </c>
      <c r="H66" s="133">
        <f t="shared" ref="H66:I66" si="21">SUM(H62:H64)</f>
        <v>756.20175399999994</v>
      </c>
      <c r="I66" s="133">
        <f t="shared" si="21"/>
        <v>694.5728416666667</v>
      </c>
      <c r="J66" s="133">
        <f>SUM(J62:J64)</f>
        <v>552.9380266666667</v>
      </c>
      <c r="K66" s="133">
        <f>SUM(K62:K64)</f>
        <v>428.76642900000002</v>
      </c>
      <c r="L66" s="149">
        <f>SUM(L62:L64)</f>
        <v>370.894139</v>
      </c>
      <c r="M66" s="47"/>
      <c r="N66" s="47"/>
    </row>
    <row r="67" spans="1:15" ht="24" customHeight="1" x14ac:dyDescent="0.2">
      <c r="A67" s="87"/>
      <c r="B67" s="94"/>
      <c r="E67" s="130" t="s">
        <v>45</v>
      </c>
      <c r="F67" s="134"/>
      <c r="G67" s="134">
        <f>G62+G64</f>
        <v>803.00340633333337</v>
      </c>
      <c r="H67" s="134">
        <f t="shared" ref="H67:I67" si="22">H62+H64</f>
        <v>698.73175399999991</v>
      </c>
      <c r="I67" s="134">
        <f t="shared" si="22"/>
        <v>637.10284166666668</v>
      </c>
      <c r="J67" s="134">
        <f>J62+J64</f>
        <v>495.46802666666667</v>
      </c>
      <c r="K67" s="134">
        <f>K62+K64</f>
        <v>371.29642899999999</v>
      </c>
      <c r="L67" s="131">
        <f>L62+L64</f>
        <v>313.42413899999997</v>
      </c>
      <c r="M67" s="49"/>
      <c r="N67" s="49"/>
    </row>
    <row r="68" spans="1:15" ht="24" customHeight="1" x14ac:dyDescent="0.2">
      <c r="A68" s="87"/>
      <c r="B68" s="91"/>
      <c r="E68" s="150" t="s">
        <v>33</v>
      </c>
      <c r="F68" s="151"/>
      <c r="G68" s="151">
        <f>G66+(G67*11)</f>
        <v>9693.5108760000003</v>
      </c>
      <c r="H68" s="151">
        <f t="shared" ref="H68:I68" si="23">H66+(H67*11)</f>
        <v>8442.2510479999983</v>
      </c>
      <c r="I68" s="151">
        <f t="shared" si="23"/>
        <v>7702.7041000000008</v>
      </c>
      <c r="J68" s="151">
        <f>J66+(J67*11)</f>
        <v>6003.0863200000003</v>
      </c>
      <c r="K68" s="151">
        <f>K66+(K67*11)</f>
        <v>4513.0271480000001</v>
      </c>
      <c r="L68" s="152">
        <f>L66+(L67*11)</f>
        <v>3818.5596679999999</v>
      </c>
      <c r="M68" s="49"/>
      <c r="N68" s="49"/>
    </row>
    <row r="69" spans="1:15" ht="33.75" hidden="1" customHeight="1" x14ac:dyDescent="0.2">
      <c r="A69" s="87"/>
      <c r="B69" s="94"/>
      <c r="L69" s="51"/>
      <c r="M69" s="51"/>
      <c r="N69" s="51"/>
    </row>
    <row r="70" spans="1:15" ht="24" customHeight="1" x14ac:dyDescent="0.2">
      <c r="A70" s="87"/>
      <c r="B70" s="91"/>
    </row>
    <row r="71" spans="1:15" ht="33.75" customHeight="1" x14ac:dyDescent="0.2">
      <c r="A71" s="203"/>
      <c r="B71" s="203"/>
      <c r="E71" s="211" t="s">
        <v>81</v>
      </c>
      <c r="F71" s="211"/>
      <c r="G71" s="211"/>
      <c r="H71" s="211"/>
      <c r="I71" s="211"/>
      <c r="J71" s="211"/>
      <c r="K71" s="211"/>
      <c r="L71" s="211"/>
      <c r="M71" s="111"/>
      <c r="N71" s="111"/>
    </row>
    <row r="72" spans="1:15" ht="24" customHeight="1" x14ac:dyDescent="0.2">
      <c r="A72" s="87"/>
      <c r="B72" s="94"/>
      <c r="E72" s="212" t="s">
        <v>41</v>
      </c>
      <c r="F72" s="212"/>
      <c r="G72" s="212"/>
      <c r="H72" s="212"/>
      <c r="I72" s="212"/>
      <c r="J72" s="212"/>
      <c r="K72" s="212"/>
      <c r="L72" s="212"/>
    </row>
    <row r="73" spans="1:15" ht="24" customHeight="1" x14ac:dyDescent="0.2">
      <c r="A73" s="87"/>
      <c r="B73" s="94"/>
      <c r="E73" s="212"/>
      <c r="F73" s="212"/>
      <c r="G73" s="212"/>
      <c r="H73" s="212"/>
      <c r="I73" s="212"/>
      <c r="J73" s="212"/>
      <c r="K73" s="212"/>
      <c r="L73" s="212"/>
    </row>
    <row r="74" spans="1:15" ht="20.25" customHeight="1" x14ac:dyDescent="0.2">
      <c r="A74" s="87"/>
      <c r="B74" s="94"/>
    </row>
    <row r="75" spans="1:15" ht="19.5" customHeight="1" x14ac:dyDescent="0.2">
      <c r="A75" s="203"/>
      <c r="B75" s="203"/>
    </row>
    <row r="76" spans="1:15" ht="26.25" customHeight="1" x14ac:dyDescent="0.2">
      <c r="A76" s="87"/>
      <c r="B76" s="91"/>
    </row>
    <row r="77" spans="1:15" ht="26.25" customHeight="1" x14ac:dyDescent="0.2">
      <c r="A77" s="87"/>
      <c r="B77" s="91"/>
    </row>
    <row r="78" spans="1:15" ht="26.25" customHeight="1" x14ac:dyDescent="0.2">
      <c r="A78" s="87"/>
      <c r="B78" s="91"/>
    </row>
    <row r="79" spans="1:15" ht="26.25" customHeight="1" x14ac:dyDescent="0.2">
      <c r="A79" s="87"/>
      <c r="B79" s="91"/>
    </row>
    <row r="80" spans="1:15" ht="26.25" customHeight="1" x14ac:dyDescent="0.2">
      <c r="A80" s="87"/>
      <c r="B80" s="91"/>
    </row>
    <row r="81" spans="1:2" ht="26.25" customHeight="1" x14ac:dyDescent="0.2">
      <c r="A81" s="87"/>
      <c r="B81" s="91"/>
    </row>
    <row r="82" spans="1:2" ht="26.25" customHeight="1" x14ac:dyDescent="0.2">
      <c r="A82" s="87"/>
      <c r="B82" s="91"/>
    </row>
    <row r="83" spans="1:2" ht="33.75" customHeight="1" x14ac:dyDescent="0.2">
      <c r="A83" s="87"/>
      <c r="B83" s="91"/>
    </row>
    <row r="84" spans="1:2" ht="26.25" customHeight="1" x14ac:dyDescent="0.2">
      <c r="A84" s="87"/>
      <c r="B84" s="91"/>
    </row>
    <row r="85" spans="1:2" ht="22.5" customHeight="1" x14ac:dyDescent="0.2">
      <c r="A85" s="203"/>
      <c r="B85" s="203"/>
    </row>
    <row r="86" spans="1:2" ht="25.5" customHeight="1" x14ac:dyDescent="0.2">
      <c r="A86" s="87"/>
      <c r="B86" s="88"/>
    </row>
    <row r="87" spans="1:2" ht="25.5" customHeight="1" x14ac:dyDescent="0.2">
      <c r="A87" s="87"/>
      <c r="B87" s="89"/>
    </row>
    <row r="88" spans="1:2" ht="31.5" customHeight="1" x14ac:dyDescent="0.2">
      <c r="A88" s="87"/>
      <c r="B88" s="89"/>
    </row>
    <row r="89" spans="1:2" ht="25.5" customHeight="1" x14ac:dyDescent="0.2">
      <c r="A89" s="87"/>
      <c r="B89" s="89"/>
    </row>
    <row r="90" spans="1:2" ht="25.5" customHeight="1" x14ac:dyDescent="0.2">
      <c r="A90" s="87"/>
      <c r="B90" s="91"/>
    </row>
    <row r="91" spans="1:2" ht="25.5" customHeight="1" x14ac:dyDescent="0.2">
      <c r="A91" s="87"/>
      <c r="B91" s="91"/>
    </row>
    <row r="92" spans="1:2" ht="25.5" customHeight="1" x14ac:dyDescent="0.2">
      <c r="A92" s="87"/>
      <c r="B92" s="89"/>
    </row>
  </sheetData>
  <sheetProtection algorithmName="SHA-512" hashValue="kpJY5hz508J4rJdnsday8aDJuBBmh+/7C/FkfbZGl0H8dkeQL7+v0LRgKDDhQeg366fVVJe0wd1SBZaB02QyDA==" saltValue="27xw8IETop0Am1ISzpvwvA==" spinCount="100000" sheet="1" objects="1" scenarios="1"/>
  <mergeCells count="28">
    <mergeCell ref="E72:L73"/>
    <mergeCell ref="A60:B60"/>
    <mergeCell ref="A71:B71"/>
    <mergeCell ref="A75:B75"/>
    <mergeCell ref="F10:K10"/>
    <mergeCell ref="F12:K12"/>
    <mergeCell ref="A39:B39"/>
    <mergeCell ref="B40:B41"/>
    <mergeCell ref="A40:A41"/>
    <mergeCell ref="E20:F20"/>
    <mergeCell ref="A10:B11"/>
    <mergeCell ref="A12:B12"/>
    <mergeCell ref="A85:B85"/>
    <mergeCell ref="D10:E10"/>
    <mergeCell ref="D14:E14"/>
    <mergeCell ref="D16:E16"/>
    <mergeCell ref="E49:F49"/>
    <mergeCell ref="E50:F50"/>
    <mergeCell ref="E62:F62"/>
    <mergeCell ref="E63:F63"/>
    <mergeCell ref="E24:L24"/>
    <mergeCell ref="E34:L34"/>
    <mergeCell ref="E45:L45"/>
    <mergeCell ref="E58:L58"/>
    <mergeCell ref="A56:B56"/>
    <mergeCell ref="A19:B19"/>
    <mergeCell ref="A34:B34"/>
    <mergeCell ref="E71:L71"/>
  </mergeCells>
  <phoneticPr fontId="11" type="noConversion"/>
  <conditionalFormatting sqref="F14">
    <cfRule type="cellIs" dxfId="13" priority="3" stopIfTrue="1" operator="greaterThan">
      <formula>2</formula>
    </cfRule>
    <cfRule type="cellIs" dxfId="12" priority="4" stopIfTrue="1" operator="lessThan">
      <formula>1</formula>
    </cfRule>
  </conditionalFormatting>
  <conditionalFormatting sqref="K16 K14">
    <cfRule type="cellIs" dxfId="11" priority="1" stopIfTrue="1" operator="greaterThan">
      <formula>73</formula>
    </cfRule>
    <cfRule type="cellIs" dxfId="10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9" orientation="portrait" r:id="rId1"/>
  <headerFooter alignWithMargins="0"/>
  <rowBreaks count="1" manualBreakCount="1">
    <brk id="60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O95"/>
  <sheetViews>
    <sheetView showGridLines="0" zoomScaleNormal="100" zoomScaleSheetLayoutView="50" workbookViewId="0">
      <selection activeCell="B4" sqref="B4"/>
    </sheetView>
  </sheetViews>
  <sheetFormatPr baseColWidth="10" defaultColWidth="8.83203125" defaultRowHeight="16" x14ac:dyDescent="0.2"/>
  <cols>
    <col min="1" max="1" width="70.6640625" style="34" customWidth="1"/>
    <col min="2" max="2" width="42.1640625" style="34" customWidth="1"/>
    <col min="3" max="3" width="4.6640625" style="34" customWidth="1"/>
    <col min="4" max="4" width="4.83203125" style="34" customWidth="1"/>
    <col min="5" max="5" width="29.5" style="34" customWidth="1"/>
    <col min="6" max="6" width="22.6640625" style="34" customWidth="1"/>
    <col min="7" max="7" width="20.83203125" style="34" customWidth="1"/>
    <col min="8" max="8" width="19.5" style="34" customWidth="1"/>
    <col min="9" max="9" width="20.6640625" style="34" customWidth="1"/>
    <col min="10" max="10" width="19" style="34" customWidth="1"/>
    <col min="11" max="11" width="20" style="34" customWidth="1"/>
    <col min="12" max="12" width="23.5" style="34" customWidth="1"/>
    <col min="13" max="16384" width="8.83203125" style="34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20.25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20.25" customHeight="1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ht="20.25" customHeight="1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21" customHeight="1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2" ht="21" customHeight="1" x14ac:dyDescent="0.2">
      <c r="A10" s="218" t="s">
        <v>84</v>
      </c>
      <c r="B10" s="218"/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2" ht="21" customHeight="1" x14ac:dyDescent="0.2">
      <c r="A11" s="218"/>
      <c r="B11" s="218"/>
      <c r="C11" s="36"/>
      <c r="D11" s="204" t="s">
        <v>73</v>
      </c>
      <c r="E11" s="204"/>
      <c r="F11" s="213" t="str">
        <f>+'INGRESO DE DATOS'!$D$15</f>
        <v>JOHN DOE</v>
      </c>
      <c r="G11" s="213"/>
      <c r="H11" s="213"/>
      <c r="I11" s="213"/>
      <c r="J11" s="213"/>
      <c r="K11" s="213"/>
      <c r="L11" s="37"/>
    </row>
    <row r="12" spans="1:12" ht="12" customHeight="1" x14ac:dyDescent="0.2">
      <c r="A12" s="139"/>
      <c r="B12" s="139"/>
      <c r="C12" s="36"/>
      <c r="D12" s="66"/>
      <c r="E12" s="66"/>
      <c r="F12" s="53"/>
      <c r="G12" s="53"/>
      <c r="H12" s="53"/>
      <c r="I12" s="53"/>
      <c r="J12" s="53"/>
      <c r="K12" s="53"/>
      <c r="L12" s="37"/>
    </row>
    <row r="13" spans="1:12" ht="21" customHeight="1" x14ac:dyDescent="0.2">
      <c r="C13" s="36"/>
      <c r="D13" s="66"/>
      <c r="E13" s="66" t="s">
        <v>79</v>
      </c>
      <c r="F13" s="213" t="str">
        <f>+'INGRESO DE DATOS'!$D$21</f>
        <v>NOMBRE DE AGENTE</v>
      </c>
      <c r="G13" s="213"/>
      <c r="H13" s="213"/>
      <c r="I13" s="213"/>
      <c r="J13" s="213"/>
      <c r="K13" s="213"/>
      <c r="L13" s="37"/>
    </row>
    <row r="14" spans="1:12" ht="12" customHeight="1" x14ac:dyDescent="0.2">
      <c r="A14" s="90"/>
      <c r="B14" s="88"/>
      <c r="C14" s="38"/>
      <c r="D14" s="67"/>
      <c r="E14" s="67"/>
      <c r="F14" s="67"/>
      <c r="G14" s="67"/>
      <c r="H14" s="67"/>
      <c r="I14" s="67"/>
      <c r="J14" s="67"/>
      <c r="K14" s="67"/>
      <c r="L14" s="67"/>
    </row>
    <row r="15" spans="1:12" ht="21" customHeight="1" x14ac:dyDescent="0.2">
      <c r="C15" s="38"/>
      <c r="D15" s="204" t="s">
        <v>74</v>
      </c>
      <c r="E15" s="204"/>
      <c r="F15" s="140">
        <f>+'INGRESO DE DATOS'!$D$17</f>
        <v>2</v>
      </c>
      <c r="G15" s="67"/>
      <c r="H15" s="67"/>
      <c r="I15" s="67"/>
      <c r="J15" s="66" t="s">
        <v>75</v>
      </c>
      <c r="K15" s="140">
        <f>+'INGRESO DE DATOS'!$D$19</f>
        <v>32</v>
      </c>
      <c r="L15" s="37"/>
    </row>
    <row r="16" spans="1:12" ht="12" customHeight="1" x14ac:dyDescent="0.2">
      <c r="C16" s="38"/>
      <c r="D16" s="45"/>
      <c r="E16" s="45"/>
      <c r="F16" s="67"/>
      <c r="G16" s="67"/>
      <c r="H16" s="67"/>
      <c r="I16" s="67"/>
      <c r="J16" s="67"/>
      <c r="K16" s="67"/>
      <c r="L16" s="67"/>
    </row>
    <row r="17" spans="1:15" ht="21" customHeight="1" x14ac:dyDescent="0.2">
      <c r="A17" s="90"/>
      <c r="B17" s="88"/>
      <c r="C17" s="38"/>
      <c r="D17" s="45"/>
      <c r="E17" s="66" t="s">
        <v>77</v>
      </c>
      <c r="F17" s="140">
        <f>+'INGRESO DE DATOS'!$H$17</f>
        <v>2</v>
      </c>
      <c r="H17" s="67"/>
      <c r="I17" s="67"/>
      <c r="J17" s="66" t="s">
        <v>80</v>
      </c>
      <c r="K17" s="140">
        <f>+'INGRESO DE DATOS'!$H$19</f>
        <v>46</v>
      </c>
      <c r="L17" s="45"/>
    </row>
    <row r="18" spans="1:15" ht="12" customHeight="1" x14ac:dyDescent="0.2">
      <c r="A18" s="87"/>
      <c r="B18" s="94"/>
      <c r="C18" s="38"/>
      <c r="G18" s="67"/>
      <c r="H18" s="67"/>
      <c r="I18" s="67"/>
      <c r="J18" s="67" t="s">
        <v>2</v>
      </c>
      <c r="K18" s="67" t="s">
        <v>2</v>
      </c>
      <c r="L18" s="67"/>
    </row>
    <row r="19" spans="1:15" ht="21.75" customHeight="1" x14ac:dyDescent="0.2">
      <c r="A19" s="95"/>
      <c r="B19" s="94"/>
      <c r="C19" s="38"/>
      <c r="D19" s="52"/>
      <c r="E19" s="156" t="s">
        <v>34</v>
      </c>
      <c r="F19" s="144">
        <f ca="1">NOW()</f>
        <v>44901.630384374999</v>
      </c>
      <c r="G19" s="33"/>
      <c r="H19" s="33"/>
      <c r="I19" s="33"/>
      <c r="J19" s="33"/>
      <c r="K19" s="33"/>
      <c r="L19" s="33"/>
    </row>
    <row r="20" spans="1:15" ht="21" customHeight="1" x14ac:dyDescent="0.2">
      <c r="A20" s="210"/>
      <c r="B20" s="210"/>
      <c r="C20" s="39"/>
      <c r="D20" s="33"/>
      <c r="E20" s="33"/>
      <c r="H20" s="145"/>
      <c r="I20" s="145"/>
      <c r="K20" s="40"/>
    </row>
    <row r="21" spans="1:15" s="42" customFormat="1" ht="21" customHeight="1" x14ac:dyDescent="0.2">
      <c r="A21" s="96"/>
      <c r="B21" s="91"/>
      <c r="C21" s="39"/>
      <c r="F21" s="33"/>
      <c r="G21" s="33" t="s">
        <v>2</v>
      </c>
      <c r="H21" s="33"/>
      <c r="I21" s="33"/>
      <c r="J21" s="41" t="b">
        <v>0</v>
      </c>
      <c r="K21" s="33"/>
      <c r="L21" s="33" t="s">
        <v>2</v>
      </c>
    </row>
    <row r="22" spans="1:15" s="42" customFormat="1" ht="23.25" customHeight="1" x14ac:dyDescent="0.2">
      <c r="A22" s="87"/>
      <c r="B22" s="91"/>
      <c r="C22" s="38"/>
      <c r="E22" s="157" t="s">
        <v>71</v>
      </c>
      <c r="F22" s="147"/>
      <c r="G22" s="147" t="s">
        <v>7</v>
      </c>
      <c r="H22" s="147" t="s">
        <v>8</v>
      </c>
      <c r="I22" s="147" t="s">
        <v>9</v>
      </c>
      <c r="J22" s="147" t="s">
        <v>55</v>
      </c>
      <c r="K22" s="147" t="s">
        <v>64</v>
      </c>
      <c r="L22" s="147" t="s">
        <v>65</v>
      </c>
    </row>
    <row r="23" spans="1:15" s="42" customFormat="1" ht="23.25" customHeight="1" x14ac:dyDescent="0.2">
      <c r="A23" s="87"/>
      <c r="B23" s="91"/>
      <c r="C23" s="38"/>
      <c r="D23" s="38"/>
      <c r="E23" s="153" t="s">
        <v>28</v>
      </c>
      <c r="F23" s="154"/>
      <c r="G23" s="154">
        <v>250</v>
      </c>
      <c r="H23" s="154">
        <v>500</v>
      </c>
      <c r="I23" s="154">
        <v>1000</v>
      </c>
      <c r="J23" s="154">
        <v>2000</v>
      </c>
      <c r="K23" s="154">
        <v>5000</v>
      </c>
      <c r="L23" s="155">
        <v>10000</v>
      </c>
      <c r="M23" s="36"/>
      <c r="N23" s="36"/>
    </row>
    <row r="24" spans="1:15" s="42" customFormat="1" ht="23.25" customHeight="1" x14ac:dyDescent="0.2">
      <c r="A24" s="96"/>
      <c r="B24" s="94"/>
      <c r="C24" s="38"/>
      <c r="D24" s="38"/>
      <c r="E24" s="122" t="s">
        <v>29</v>
      </c>
      <c r="F24" s="136"/>
      <c r="G24" s="136">
        <v>500</v>
      </c>
      <c r="H24" s="136">
        <v>1000</v>
      </c>
      <c r="I24" s="136">
        <v>2000</v>
      </c>
      <c r="J24" s="136">
        <v>4000</v>
      </c>
      <c r="K24" s="136">
        <v>5000</v>
      </c>
      <c r="L24" s="123">
        <v>10000</v>
      </c>
      <c r="M24" s="43"/>
      <c r="N24" s="43"/>
    </row>
    <row r="25" spans="1:15" s="42" customFormat="1" ht="23.25" customHeight="1" x14ac:dyDescent="0.2">
      <c r="A25" s="87"/>
      <c r="B25" s="94"/>
      <c r="C25" s="38"/>
      <c r="D25" s="38"/>
      <c r="E25" s="106"/>
      <c r="F25" s="103"/>
      <c r="G25" s="146"/>
      <c r="H25" s="146"/>
      <c r="I25" s="146"/>
      <c r="J25" s="103"/>
      <c r="K25" s="103"/>
      <c r="L25" s="101"/>
      <c r="M25" s="43"/>
      <c r="N25" s="43"/>
      <c r="O25" s="44"/>
    </row>
    <row r="26" spans="1:15" s="42" customFormat="1" ht="23.25" customHeight="1" x14ac:dyDescent="0.2">
      <c r="A26" s="87"/>
      <c r="B26" s="94"/>
      <c r="C26" s="38"/>
      <c r="D26" s="38"/>
      <c r="E26" s="221" t="s">
        <v>47</v>
      </c>
      <c r="F26" s="221"/>
      <c r="G26" s="221"/>
      <c r="H26" s="221"/>
      <c r="I26" s="221"/>
      <c r="J26" s="221"/>
      <c r="K26" s="221"/>
      <c r="L26" s="221"/>
      <c r="M26" s="33"/>
      <c r="N26" s="33"/>
      <c r="O26" s="45"/>
    </row>
    <row r="27" spans="1:15" s="44" customFormat="1" ht="23.25" customHeight="1" x14ac:dyDescent="0.2">
      <c r="A27" s="96"/>
      <c r="B27" s="94"/>
      <c r="C27" s="38"/>
      <c r="D27" s="38"/>
      <c r="E27" s="132" t="s">
        <v>30</v>
      </c>
      <c r="F27" s="135"/>
      <c r="G27" s="135">
        <f>(VLOOKUP($K$15,Tablas!$A$305:$H$371,3,TRUE))*1.1494</f>
        <v>2264.3179999999998</v>
      </c>
      <c r="H27" s="135">
        <f>(VLOOKUP($K$15,Tablas!$A$305:$H$371,4,TRUE))*1.1494</f>
        <v>1971.221</v>
      </c>
      <c r="I27" s="135">
        <f>(VLOOKUP($K$15,Tablas!$A$305:$H$371,5,TRUE))*1.1494</f>
        <v>1795.3627999999999</v>
      </c>
      <c r="J27" s="135">
        <f>(VLOOKUP($K$15,Tablas!$A$305:$H$371,6,TRUE))*1.1494</f>
        <v>1481.5765999999999</v>
      </c>
      <c r="K27" s="135">
        <f>(VLOOKUP($K$15,Tablas!$A$305:$H$371,7,TRUE))*1.1494</f>
        <v>1087.3324</v>
      </c>
      <c r="L27" s="124">
        <f>(VLOOKUP($K$15,Tablas!$A$305:$H$371,8,TRUE))*1.1494</f>
        <v>917.22119999999995</v>
      </c>
      <c r="M27" s="37"/>
      <c r="N27" s="37"/>
      <c r="O27" s="45"/>
    </row>
    <row r="28" spans="1:15" s="45" customFormat="1" ht="23.25" customHeight="1" x14ac:dyDescent="0.15">
      <c r="A28" s="96"/>
      <c r="B28" s="94"/>
      <c r="C28" s="38"/>
      <c r="D28" s="46"/>
      <c r="E28" s="125" t="s">
        <v>31</v>
      </c>
      <c r="F28" s="100"/>
      <c r="G28" s="100">
        <f>(IF($F$15=1,0,(VLOOKUP($K$17,Tablas!$A$305:$H$371,3,TRUE))))*1.1494</f>
        <v>3461.9928</v>
      </c>
      <c r="H28" s="100">
        <f>(IF($F$15=1,0,(VLOOKUP($K$17,Tablas!$A$305:$H$371,4,TRUE))))*1.1494</f>
        <v>3012.5774000000001</v>
      </c>
      <c r="I28" s="100">
        <f>(IF($F$15=1,0,(VLOOKUP($K$17,Tablas!$A$305:$H$371,5,TRUE))))*1.1494</f>
        <v>2748.2154</v>
      </c>
      <c r="J28" s="100">
        <f>(IF($F$15=1,0,(VLOOKUP($K$17,Tablas!$A$305:$H$371,6,TRUE))))*1.1494</f>
        <v>2366.6145999999999</v>
      </c>
      <c r="K28" s="100">
        <f>(IF($F$15=1,0,(VLOOKUP($K$17,Tablas!$A$305:$H$371,7,TRUE))))*1.1494</f>
        <v>1706.8589999999999</v>
      </c>
      <c r="L28" s="128">
        <f>(IF($F$15=1,0,(VLOOKUP($K$17,Tablas!$A$305:$H$371,8,TRUE))))*1.1494</f>
        <v>1441.3476000000001</v>
      </c>
      <c r="M28" s="47"/>
      <c r="N28" s="47"/>
    </row>
    <row r="29" spans="1:15" s="45" customFormat="1" ht="23.25" customHeight="1" x14ac:dyDescent="0.15">
      <c r="A29" s="96"/>
      <c r="B29" s="94"/>
      <c r="C29" s="38"/>
      <c r="D29" s="46"/>
      <c r="E29" s="125" t="s">
        <v>40</v>
      </c>
      <c r="F29" s="100"/>
      <c r="G29" s="100">
        <f>(IF($F$17=0,0,(VLOOKUP($F$17,Tablas!$A$372:$H$374,3,TRUE))))*1.1494</f>
        <v>1547.0924</v>
      </c>
      <c r="H29" s="100">
        <f>(IF($F$17=0,0,(VLOOKUP($F$17,Tablas!$A$372:$H$374,4,TRUE))))*1.1494</f>
        <v>1347.0968</v>
      </c>
      <c r="I29" s="100">
        <f>(IF($F$17=0,0,(VLOOKUP($F$17,Tablas!$A$372:$H$374,5,TRUE))))*1.1494</f>
        <v>1226.4097999999999</v>
      </c>
      <c r="J29" s="100">
        <f>(IF($F$17=0,0,(VLOOKUP($F$17,Tablas!$A$372:$H$374,6,TRUE))))*1.1494</f>
        <v>640.21579999999994</v>
      </c>
      <c r="K29" s="100">
        <f>(IF($F$17=0,0,(VLOOKUP($F$17,Tablas!$A$372:$H$374,7,TRUE))))*1.1494</f>
        <v>565.50479999999993</v>
      </c>
      <c r="L29" s="128">
        <f>(IF($F$17=0,0,(VLOOKUP($F$17,Tablas!$A$372:$H$374,8,TRUE))))*1.1494</f>
        <v>479.2998</v>
      </c>
      <c r="M29" s="47"/>
      <c r="N29" s="47"/>
    </row>
    <row r="30" spans="1:15" s="45" customFormat="1" ht="23.25" customHeight="1" x14ac:dyDescent="0.15">
      <c r="A30" s="96"/>
      <c r="B30" s="94"/>
      <c r="C30" s="46"/>
      <c r="D30" s="38"/>
      <c r="E30" s="127" t="s">
        <v>32</v>
      </c>
      <c r="F30" s="102"/>
      <c r="G30" s="102">
        <f>(SUM(G27:G29))</f>
        <v>7273.4031999999988</v>
      </c>
      <c r="H30" s="102">
        <f t="shared" ref="H30:I30" si="0">(SUM(H27:H29))</f>
        <v>6330.8951999999999</v>
      </c>
      <c r="I30" s="102">
        <f t="shared" si="0"/>
        <v>5769.9879999999994</v>
      </c>
      <c r="J30" s="102">
        <f>(SUM(J27:J29))</f>
        <v>4488.4069999999992</v>
      </c>
      <c r="K30" s="102">
        <f>(SUM(K27:K29))</f>
        <v>3359.6961999999994</v>
      </c>
      <c r="L30" s="129">
        <f>(SUM(L27:L29))</f>
        <v>2837.8685999999998</v>
      </c>
      <c r="M30" s="47"/>
      <c r="N30" s="47"/>
      <c r="O30" s="48"/>
    </row>
    <row r="31" spans="1:15" s="45" customFormat="1" ht="42" customHeight="1" x14ac:dyDescent="0.15">
      <c r="A31" s="87"/>
      <c r="B31" s="89"/>
      <c r="C31" s="46"/>
      <c r="D31" s="46"/>
      <c r="E31" s="125" t="s">
        <v>53</v>
      </c>
      <c r="F31" s="100"/>
      <c r="G31" s="100">
        <f>50*1.1494</f>
        <v>57.47</v>
      </c>
      <c r="H31" s="100">
        <f t="shared" ref="H31:L31" si="1">50*1.1494</f>
        <v>57.47</v>
      </c>
      <c r="I31" s="100">
        <f t="shared" si="1"/>
        <v>57.47</v>
      </c>
      <c r="J31" s="100">
        <f t="shared" si="1"/>
        <v>57.47</v>
      </c>
      <c r="K31" s="100">
        <f t="shared" si="1"/>
        <v>57.47</v>
      </c>
      <c r="L31" s="128">
        <f t="shared" si="1"/>
        <v>57.47</v>
      </c>
      <c r="M31" s="49"/>
      <c r="N31" s="49"/>
    </row>
    <row r="32" spans="1:15" s="48" customFormat="1" ht="30.75" hidden="1" customHeight="1" x14ac:dyDescent="0.15">
      <c r="C32" s="38"/>
      <c r="D32" s="50"/>
      <c r="E32" s="126" t="s">
        <v>43</v>
      </c>
      <c r="F32" s="100"/>
      <c r="G32" s="100">
        <f>(G31)*0%</f>
        <v>0</v>
      </c>
      <c r="H32" s="100">
        <f t="shared" ref="H32:I32" si="2">(H31)*0%</f>
        <v>0</v>
      </c>
      <c r="I32" s="100">
        <f t="shared" si="2"/>
        <v>0</v>
      </c>
      <c r="J32" s="100">
        <f>(J31)*0%</f>
        <v>0</v>
      </c>
      <c r="K32" s="100">
        <f>(K31)*0%</f>
        <v>0</v>
      </c>
      <c r="L32" s="128">
        <f>(L31)*0%</f>
        <v>0</v>
      </c>
      <c r="M32" s="47"/>
      <c r="N32" s="47"/>
      <c r="O32" s="45"/>
    </row>
    <row r="33" spans="1:15" s="48" customFormat="1" ht="30.75" hidden="1" customHeight="1" x14ac:dyDescent="0.15">
      <c r="A33" s="96"/>
      <c r="B33" s="91"/>
      <c r="C33" s="38"/>
      <c r="D33" s="50"/>
      <c r="E33" s="126"/>
      <c r="F33" s="100"/>
      <c r="G33" s="100"/>
      <c r="H33" s="100"/>
      <c r="I33" s="100"/>
      <c r="J33" s="100"/>
      <c r="K33" s="100"/>
      <c r="L33" s="128"/>
      <c r="M33" s="47"/>
      <c r="N33" s="47"/>
      <c r="O33" s="45"/>
    </row>
    <row r="34" spans="1:15" s="45" customFormat="1" ht="23.25" customHeight="1" x14ac:dyDescent="0.15">
      <c r="A34" s="87"/>
      <c r="B34" s="94"/>
      <c r="C34" s="46"/>
      <c r="D34" s="50"/>
      <c r="E34" s="150" t="s">
        <v>33</v>
      </c>
      <c r="F34" s="151"/>
      <c r="G34" s="151">
        <f>SUM(G30:G32)</f>
        <v>7330.8731999999991</v>
      </c>
      <c r="H34" s="151">
        <f t="shared" ref="H34:I34" si="3">SUM(H30:H32)</f>
        <v>6388.3652000000002</v>
      </c>
      <c r="I34" s="151">
        <f t="shared" si="3"/>
        <v>5827.4579999999996</v>
      </c>
      <c r="J34" s="151">
        <f>SUM(J30:J32)</f>
        <v>4545.8769999999995</v>
      </c>
      <c r="K34" s="151">
        <f>SUM(K30:K32)</f>
        <v>3417.1661999999992</v>
      </c>
      <c r="L34" s="152">
        <f>SUM(L30:L32)</f>
        <v>2895.3385999999996</v>
      </c>
      <c r="M34" s="47"/>
      <c r="N34" s="47"/>
    </row>
    <row r="35" spans="1:15" s="45" customFormat="1" ht="32" customHeight="1" x14ac:dyDescent="0.15">
      <c r="A35" s="203"/>
      <c r="B35" s="203"/>
      <c r="C35" s="50"/>
      <c r="D35" s="50"/>
      <c r="E35" s="106"/>
      <c r="F35" s="107"/>
      <c r="G35" s="107"/>
      <c r="H35" s="107"/>
      <c r="I35" s="107"/>
      <c r="J35" s="107"/>
      <c r="K35" s="107"/>
      <c r="L35" s="102"/>
      <c r="M35" s="49"/>
      <c r="N35" s="49"/>
    </row>
    <row r="36" spans="1:15" s="45" customFormat="1" ht="23.25" customHeight="1" x14ac:dyDescent="0.15">
      <c r="A36" s="87"/>
      <c r="B36" s="91"/>
      <c r="C36" s="50"/>
      <c r="D36" s="50"/>
      <c r="E36" s="221" t="s">
        <v>48</v>
      </c>
      <c r="F36" s="221"/>
      <c r="G36" s="221"/>
      <c r="H36" s="221"/>
      <c r="I36" s="221"/>
      <c r="J36" s="221"/>
      <c r="K36" s="221"/>
      <c r="L36" s="221"/>
      <c r="M36" s="49"/>
      <c r="N36" s="49"/>
      <c r="O36" s="48"/>
    </row>
    <row r="37" spans="1:15" s="45" customFormat="1" ht="31" customHeight="1" x14ac:dyDescent="0.15">
      <c r="A37" s="87"/>
      <c r="B37" s="94"/>
      <c r="C37" s="50"/>
      <c r="D37" s="39"/>
      <c r="E37" s="132" t="s">
        <v>30</v>
      </c>
      <c r="F37" s="135"/>
      <c r="G37" s="135">
        <f>(VLOOKUP($K$15,Tablas!$A$605:$H$671,3,TRUE))*1.1494</f>
        <v>1166.1237700000001</v>
      </c>
      <c r="H37" s="135">
        <f>(VLOOKUP($K$15,Tablas!$A$605:$H$671,4,TRUE))*1.1494</f>
        <v>1015.178815</v>
      </c>
      <c r="I37" s="135">
        <f>(VLOOKUP($K$15,Tablas!$A$605:$H$671,5,TRUE))*1.1494</f>
        <v>924.61184200000002</v>
      </c>
      <c r="J37" s="135">
        <f>(VLOOKUP($K$15,Tablas!$A$605:$H$671,6,TRUE))*1.1494</f>
        <v>763.01194900000007</v>
      </c>
      <c r="K37" s="135">
        <f>(VLOOKUP($K$15,Tablas!$A$605:$H$671,7,TRUE))*1.1494</f>
        <v>559.97618599999998</v>
      </c>
      <c r="L37" s="124">
        <f>(VLOOKUP($K$15,Tablas!$A$605:$H$671,8,TRUE))*1.1494</f>
        <v>472.36891800000001</v>
      </c>
    </row>
    <row r="38" spans="1:15" s="48" customFormat="1" ht="33" customHeight="1" x14ac:dyDescent="0.15">
      <c r="A38" s="87"/>
      <c r="B38" s="94"/>
      <c r="C38" s="50"/>
      <c r="D38" s="39"/>
      <c r="E38" s="125" t="s">
        <v>31</v>
      </c>
      <c r="F38" s="100"/>
      <c r="G38" s="100">
        <f>(IF($F$15=1,0,(VLOOKUP($K$17,Tablas!$A$605:$H$671,3,TRUE))))*1.1494</f>
        <v>1782.9262920000001</v>
      </c>
      <c r="H38" s="100">
        <f>(IF($F$15=1,0,(VLOOKUP($K$17,Tablas!$A$605:$H$671,4,TRUE))))*1.1494</f>
        <v>1551.477361</v>
      </c>
      <c r="I38" s="100">
        <f>(IF($F$15=1,0,(VLOOKUP($K$17,Tablas!$A$605:$H$671,5,TRUE))))*1.1494</f>
        <v>1415.330931</v>
      </c>
      <c r="J38" s="100">
        <f>(IF($F$15=1,0,(VLOOKUP($K$17,Tablas!$A$605:$H$671,6,TRUE))))*1.1494</f>
        <v>1218.806519</v>
      </c>
      <c r="K38" s="100">
        <f>(IF($F$15=1,0,(VLOOKUP($K$17,Tablas!$A$605:$H$671,7,TRUE))))*1.1494</f>
        <v>879.03238499999998</v>
      </c>
      <c r="L38" s="128">
        <f>(IF($F$15=1,0,(VLOOKUP($K$17,Tablas!$A$605:$H$671,8,TRUE))))*1.1494</f>
        <v>742.29401400000006</v>
      </c>
      <c r="M38" s="37"/>
      <c r="N38" s="37"/>
      <c r="O38" s="45"/>
    </row>
    <row r="39" spans="1:15" s="45" customFormat="1" ht="30.75" customHeight="1" x14ac:dyDescent="0.15">
      <c r="A39" s="87"/>
      <c r="B39" s="94"/>
      <c r="C39" s="39"/>
      <c r="D39" s="38"/>
      <c r="E39" s="125" t="s">
        <v>40</v>
      </c>
      <c r="F39" s="100"/>
      <c r="G39" s="100">
        <f>(IF($F$17=0,0,(VLOOKUP($F$17,Tablas!$A$672:$H$674,3,TRUE))))*1.1494</f>
        <v>796.75258600000006</v>
      </c>
      <c r="H39" s="100">
        <f>(IF($F$17=0,0,(VLOOKUP($F$17,Tablas!$A$672:$H$674,4,TRUE))))*1.1494</f>
        <v>693.75485200000003</v>
      </c>
      <c r="I39" s="100">
        <f>(IF($F$17=0,0,(VLOOKUP($F$17,Tablas!$A$672:$H$674,5,TRUE))))*1.1494</f>
        <v>631.60104699999999</v>
      </c>
      <c r="J39" s="100">
        <f>(IF($F$17=0,0,(VLOOKUP($F$17,Tablas!$A$672:$H$674,6,TRUE))))*1.1494</f>
        <v>329.71113700000001</v>
      </c>
      <c r="K39" s="100">
        <f>(IF($F$17=0,0,(VLOOKUP($F$17,Tablas!$A$672:$H$674,7,TRUE))))*1.1494</f>
        <v>291.23497199999997</v>
      </c>
      <c r="L39" s="128">
        <f>(IF($F$17=0,0,(VLOOKUP($F$17,Tablas!$A$672:$H$674,8,TRUE))))*1.1494</f>
        <v>246.83939699999999</v>
      </c>
      <c r="M39" s="47"/>
      <c r="N39" s="47"/>
    </row>
    <row r="40" spans="1:15" s="45" customFormat="1" ht="23.25" customHeight="1" x14ac:dyDescent="0.15">
      <c r="A40" s="203"/>
      <c r="B40" s="203"/>
      <c r="C40" s="39"/>
      <c r="D40" s="38"/>
      <c r="E40" s="127" t="s">
        <v>32</v>
      </c>
      <c r="F40" s="102"/>
      <c r="G40" s="102">
        <f>(SUM(G37:G39))</f>
        <v>3745.8026480000003</v>
      </c>
      <c r="H40" s="102">
        <f t="shared" ref="H40:I40" si="4">(SUM(H37:H39))</f>
        <v>3260.411028</v>
      </c>
      <c r="I40" s="102">
        <f t="shared" si="4"/>
        <v>2971.5438199999999</v>
      </c>
      <c r="J40" s="102">
        <f>(SUM(J37:J39))</f>
        <v>2311.5296049999997</v>
      </c>
      <c r="K40" s="102">
        <f>(SUM(K37:K39))</f>
        <v>1730.2435429999998</v>
      </c>
      <c r="L40" s="129">
        <f>(SUM(L37:L39))</f>
        <v>1461.5023290000001</v>
      </c>
      <c r="M40" s="47"/>
      <c r="N40" s="47"/>
    </row>
    <row r="41" spans="1:15" s="45" customFormat="1" ht="23.25" customHeight="1" x14ac:dyDescent="0.15">
      <c r="A41" s="216"/>
      <c r="B41" s="214"/>
      <c r="C41" s="38"/>
      <c r="D41" s="38"/>
      <c r="E41" s="125" t="s">
        <v>53</v>
      </c>
      <c r="F41" s="100"/>
      <c r="G41" s="100">
        <f>50*1.1494</f>
        <v>57.47</v>
      </c>
      <c r="H41" s="100">
        <f t="shared" ref="H41:L41" si="5">50*1.1494</f>
        <v>57.47</v>
      </c>
      <c r="I41" s="100">
        <f t="shared" si="5"/>
        <v>57.47</v>
      </c>
      <c r="J41" s="100">
        <f t="shared" si="5"/>
        <v>57.47</v>
      </c>
      <c r="K41" s="100">
        <f t="shared" si="5"/>
        <v>57.47</v>
      </c>
      <c r="L41" s="128">
        <f t="shared" si="5"/>
        <v>57.47</v>
      </c>
      <c r="M41" s="47"/>
      <c r="N41" s="47"/>
      <c r="O41" s="48"/>
    </row>
    <row r="42" spans="1:15" s="45" customFormat="1" ht="23.25" hidden="1" customHeight="1" x14ac:dyDescent="0.15">
      <c r="A42" s="216"/>
      <c r="B42" s="215"/>
      <c r="C42" s="38"/>
      <c r="D42" s="38"/>
      <c r="E42" s="126" t="s">
        <v>43</v>
      </c>
      <c r="F42" s="100"/>
      <c r="G42" s="100">
        <f>(G41)*0%</f>
        <v>0</v>
      </c>
      <c r="H42" s="100">
        <f t="shared" ref="H42:I42" si="6">(H41)*0%</f>
        <v>0</v>
      </c>
      <c r="I42" s="100">
        <f t="shared" si="6"/>
        <v>0</v>
      </c>
      <c r="J42" s="100">
        <f>(J41)*0%</f>
        <v>0</v>
      </c>
      <c r="K42" s="100">
        <f>(K41)*0%</f>
        <v>0</v>
      </c>
      <c r="L42" s="129"/>
      <c r="M42" s="49"/>
      <c r="N42" s="49"/>
    </row>
    <row r="43" spans="1:15" s="48" customFormat="1" ht="23.25" customHeight="1" x14ac:dyDescent="0.15">
      <c r="A43" s="87"/>
      <c r="B43" s="89"/>
      <c r="C43" s="38"/>
      <c r="D43" s="39"/>
      <c r="E43" s="148" t="s">
        <v>38</v>
      </c>
      <c r="F43" s="133"/>
      <c r="G43" s="133">
        <f>SUM(G40:G42)</f>
        <v>3803.2726480000001</v>
      </c>
      <c r="H43" s="133">
        <f t="shared" ref="H43:I43" si="7">SUM(H40:H42)</f>
        <v>3317.8810279999998</v>
      </c>
      <c r="I43" s="133">
        <f t="shared" si="7"/>
        <v>3029.0138199999997</v>
      </c>
      <c r="J43" s="133">
        <f>SUM(J40:J42)</f>
        <v>2368.9996049999995</v>
      </c>
      <c r="K43" s="133">
        <f>SUM(K40:K42)</f>
        <v>1787.7135429999998</v>
      </c>
      <c r="L43" s="149">
        <f>SUM(L40:L42)</f>
        <v>1518.9723290000002</v>
      </c>
      <c r="M43" s="47"/>
      <c r="N43" s="47"/>
    </row>
    <row r="44" spans="1:15" s="45" customFormat="1" ht="23.25" customHeight="1" x14ac:dyDescent="0.15">
      <c r="A44" s="87"/>
      <c r="B44" s="89"/>
      <c r="C44" s="38"/>
      <c r="D44" s="39"/>
      <c r="E44" s="130" t="s">
        <v>39</v>
      </c>
      <c r="F44" s="134"/>
      <c r="G44" s="134">
        <f>G40+G42</f>
        <v>3745.8026480000003</v>
      </c>
      <c r="H44" s="134">
        <f t="shared" ref="H44:I44" si="8">H40+H42</f>
        <v>3260.411028</v>
      </c>
      <c r="I44" s="134">
        <f t="shared" si="8"/>
        <v>2971.5438199999999</v>
      </c>
      <c r="J44" s="134">
        <f>J40+J42</f>
        <v>2311.5296049999997</v>
      </c>
      <c r="K44" s="134">
        <f>K40+K42</f>
        <v>1730.2435429999998</v>
      </c>
      <c r="L44" s="131">
        <f>L40+L42</f>
        <v>1461.5023290000001</v>
      </c>
      <c r="M44" s="47"/>
      <c r="N44" s="47"/>
    </row>
    <row r="45" spans="1:15" s="45" customFormat="1" ht="23.25" customHeight="1" x14ac:dyDescent="0.2">
      <c r="A45" s="87"/>
      <c r="B45" s="91"/>
      <c r="C45" s="39"/>
      <c r="D45" s="34"/>
      <c r="E45" s="150" t="s">
        <v>33</v>
      </c>
      <c r="F45" s="151"/>
      <c r="G45" s="151">
        <f>G43+G44</f>
        <v>7549.0752960000009</v>
      </c>
      <c r="H45" s="151">
        <f t="shared" ref="H45:I45" si="9">H43+H44</f>
        <v>6578.2920560000002</v>
      </c>
      <c r="I45" s="151">
        <f t="shared" si="9"/>
        <v>6000.5576399999991</v>
      </c>
      <c r="J45" s="151">
        <f t="shared" ref="J45:L45" si="10">J43+J44</f>
        <v>4680.5292099999988</v>
      </c>
      <c r="K45" s="151">
        <f t="shared" si="10"/>
        <v>3517.9570859999994</v>
      </c>
      <c r="L45" s="152">
        <f t="shared" si="10"/>
        <v>2980.4746580000001</v>
      </c>
      <c r="M45" s="49"/>
      <c r="N45" s="49"/>
    </row>
    <row r="46" spans="1:15" s="45" customFormat="1" ht="30.75" customHeight="1" x14ac:dyDescent="0.2">
      <c r="A46" s="87"/>
      <c r="B46" s="91"/>
      <c r="C46" s="39"/>
      <c r="D46" s="34"/>
      <c r="E46" s="106"/>
      <c r="F46" s="104"/>
      <c r="G46" s="104"/>
      <c r="H46" s="104"/>
      <c r="I46" s="104"/>
      <c r="J46" s="104"/>
      <c r="K46" s="104"/>
      <c r="L46" s="105"/>
      <c r="M46" s="51"/>
      <c r="N46" s="51"/>
      <c r="O46" s="48"/>
    </row>
    <row r="47" spans="1:15" s="45" customFormat="1" ht="23.25" customHeight="1" x14ac:dyDescent="0.2">
      <c r="A47" s="87"/>
      <c r="B47" s="91"/>
      <c r="C47" s="34"/>
      <c r="D47" s="34"/>
      <c r="E47" s="221" t="s">
        <v>49</v>
      </c>
      <c r="F47" s="221"/>
      <c r="G47" s="221"/>
      <c r="H47" s="221"/>
      <c r="I47" s="221"/>
      <c r="J47" s="221"/>
      <c r="K47" s="221"/>
      <c r="L47" s="221"/>
    </row>
    <row r="48" spans="1:15" s="45" customFormat="1" ht="22.5" customHeight="1" x14ac:dyDescent="0.2">
      <c r="A48" s="87"/>
      <c r="B48" s="91"/>
      <c r="C48" s="34"/>
      <c r="D48" s="34"/>
      <c r="E48" s="132" t="s">
        <v>30</v>
      </c>
      <c r="F48" s="135"/>
      <c r="G48" s="135">
        <f>(VLOOKUP($K$15,Tablas!$A$830:$H$896,3,TRUE))*1.1494</f>
        <v>591.55307749999986</v>
      </c>
      <c r="H48" s="135">
        <f>(VLOOKUP($K$15,Tablas!$A$830:$H$896,4,TRUE))*1.1494</f>
        <v>514.98148624999999</v>
      </c>
      <c r="I48" s="135">
        <f>(VLOOKUP($K$15,Tablas!$A$830:$H$896,5,TRUE))*1.1494</f>
        <v>469.03853149999998</v>
      </c>
      <c r="J48" s="135">
        <f>(VLOOKUP($K$15,Tablas!$A$830:$H$896,6,TRUE))*1.1494</f>
        <v>387.06188674999999</v>
      </c>
      <c r="K48" s="135">
        <f>(VLOOKUP($K$15,Tablas!$A$830:$H$896,7,TRUE))*1.1494</f>
        <v>284.06558949999999</v>
      </c>
      <c r="L48" s="124">
        <f>(VLOOKUP($K$15,Tablas!$A$830:$H$896,8,TRUE))*1.1494</f>
        <v>239.62403849999998</v>
      </c>
      <c r="M48" s="37"/>
      <c r="N48" s="37"/>
    </row>
    <row r="49" spans="1:15" s="45" customFormat="1" ht="35" customHeight="1" x14ac:dyDescent="0.2">
      <c r="A49" s="87"/>
      <c r="B49" s="91"/>
      <c r="C49" s="34"/>
      <c r="D49" s="34"/>
      <c r="E49" s="125" t="s">
        <v>31</v>
      </c>
      <c r="F49" s="100"/>
      <c r="G49" s="100">
        <f>(IF($F$15=1,0,(VLOOKUP($K$17,Tablas!$A$830:$H$896,3,TRUE))))*1.1494</f>
        <v>904.44561899999997</v>
      </c>
      <c r="H49" s="100">
        <f>(IF($F$15=1,0,(VLOOKUP($K$17,Tablas!$A$830:$H$896,4,TRUE))))*1.1494</f>
        <v>787.03584574999991</v>
      </c>
      <c r="I49" s="100">
        <f>(IF($F$15=1,0,(VLOOKUP($K$17,Tablas!$A$830:$H$896,5,TRUE))))*1.1494</f>
        <v>717.97127324999997</v>
      </c>
      <c r="J49" s="100">
        <f>(IF($F$15=1,0,(VLOOKUP($K$17,Tablas!$A$830:$H$896,6,TRUE))))*1.1494</f>
        <v>618.27806424999994</v>
      </c>
      <c r="K49" s="100">
        <f>(IF($F$15=1,0,(VLOOKUP($K$17,Tablas!$A$830:$H$896,7,TRUE))))*1.1494</f>
        <v>445.91691374999994</v>
      </c>
      <c r="L49" s="128">
        <f>(IF($F$15=1,0,(VLOOKUP($K$17,Tablas!$A$830:$H$896,8,TRUE))))*1.1494</f>
        <v>376.55206049999993</v>
      </c>
      <c r="M49" s="47"/>
      <c r="N49" s="47"/>
    </row>
    <row r="50" spans="1:15" s="48" customFormat="1" ht="38.25" customHeight="1" x14ac:dyDescent="0.2">
      <c r="A50" s="87"/>
      <c r="B50" s="89"/>
      <c r="C50" s="34"/>
      <c r="D50" s="34"/>
      <c r="E50" s="125" t="s">
        <v>40</v>
      </c>
      <c r="F50" s="100"/>
      <c r="G50" s="100">
        <f>(IF($F$17=0,0,(VLOOKUP($F$17,Tablas!$A$897:$H$899,3,TRUE))))*1.1494</f>
        <v>404.17788949999999</v>
      </c>
      <c r="H50" s="100">
        <f>(IF($F$17=0,0,(VLOOKUP($F$17,Tablas!$A$897:$H$899,4,TRUE))))*1.1494</f>
        <v>351.92903899999999</v>
      </c>
      <c r="I50" s="100">
        <f>(IF($F$17=0,0,(VLOOKUP($F$17,Tablas!$A$897:$H$899,5,TRUE))))*1.1494</f>
        <v>320.39956024999998</v>
      </c>
      <c r="J50" s="100">
        <f>(IF($F$17=0,0,(VLOOKUP($F$17,Tablas!$A$897:$H$899,6,TRUE))))*1.1494</f>
        <v>167.25637774999998</v>
      </c>
      <c r="K50" s="100">
        <f>(IF($F$17=0,0,(VLOOKUP($F$17,Tablas!$A$897:$H$899,7,TRUE))))*1.1494</f>
        <v>147.73812899999999</v>
      </c>
      <c r="L50" s="128">
        <f>(IF($F$17=0,0,(VLOOKUP($F$17,Tablas!$A$897:$H$899,8,TRUE))))*1.1494</f>
        <v>125.21707275</v>
      </c>
      <c r="M50" s="47"/>
      <c r="N50" s="47"/>
      <c r="O50" s="45"/>
    </row>
    <row r="51" spans="1:15" s="45" customFormat="1" ht="23.25" customHeight="1" x14ac:dyDescent="0.2">
      <c r="A51" s="87"/>
      <c r="B51" s="91"/>
      <c r="C51" s="34"/>
      <c r="D51" s="34"/>
      <c r="E51" s="205" t="s">
        <v>32</v>
      </c>
      <c r="F51" s="206"/>
      <c r="G51" s="102">
        <f>(SUM(G48:G50))</f>
        <v>1900.1765859999998</v>
      </c>
      <c r="H51" s="102">
        <f t="shared" ref="H51:I51" si="11">(SUM(H48:H50))</f>
        <v>1653.946371</v>
      </c>
      <c r="I51" s="102">
        <f t="shared" si="11"/>
        <v>1507.409365</v>
      </c>
      <c r="J51" s="102">
        <f>(SUM(J48:J50))</f>
        <v>1172.5963287499999</v>
      </c>
      <c r="K51" s="102">
        <f>(SUM(K48:K50))</f>
        <v>877.72063224999988</v>
      </c>
      <c r="L51" s="129">
        <f>(SUM(L48:L50))</f>
        <v>741.39317174999996</v>
      </c>
      <c r="M51" s="47"/>
      <c r="N51" s="47"/>
      <c r="O51" s="48"/>
    </row>
    <row r="52" spans="1:15" s="45" customFormat="1" ht="23.25" customHeight="1" x14ac:dyDescent="0.2">
      <c r="A52" s="87"/>
      <c r="B52" s="89"/>
      <c r="C52" s="34"/>
      <c r="D52" s="34"/>
      <c r="E52" s="207" t="s">
        <v>53</v>
      </c>
      <c r="F52" s="208"/>
      <c r="G52" s="100">
        <f>50*1.1494</f>
        <v>57.47</v>
      </c>
      <c r="H52" s="100">
        <f t="shared" ref="H52:L52" si="12">50*1.1494</f>
        <v>57.47</v>
      </c>
      <c r="I52" s="100">
        <f t="shared" si="12"/>
        <v>57.47</v>
      </c>
      <c r="J52" s="100">
        <f t="shared" si="12"/>
        <v>57.47</v>
      </c>
      <c r="K52" s="100">
        <f t="shared" si="12"/>
        <v>57.47</v>
      </c>
      <c r="L52" s="128">
        <f t="shared" si="12"/>
        <v>57.47</v>
      </c>
      <c r="M52" s="49"/>
      <c r="N52" s="49"/>
    </row>
    <row r="53" spans="1:15" s="45" customFormat="1" ht="23.25" hidden="1" customHeight="1" x14ac:dyDescent="0.2">
      <c r="C53" s="34"/>
      <c r="D53" s="34"/>
      <c r="E53" s="126" t="s">
        <v>43</v>
      </c>
      <c r="F53" s="100"/>
      <c r="G53" s="100">
        <f>(G52)*0%</f>
        <v>0</v>
      </c>
      <c r="H53" s="100">
        <f t="shared" ref="H53:I53" si="13">(H52)*0%</f>
        <v>0</v>
      </c>
      <c r="I53" s="100">
        <f t="shared" si="13"/>
        <v>0</v>
      </c>
      <c r="J53" s="100">
        <f>(J52)*0%</f>
        <v>0</v>
      </c>
      <c r="K53" s="100">
        <f>(K52)*0%</f>
        <v>0</v>
      </c>
      <c r="L53" s="128">
        <f>(L52)*0%</f>
        <v>0</v>
      </c>
      <c r="M53" s="47"/>
      <c r="N53" s="47"/>
    </row>
    <row r="54" spans="1:15" s="45" customFormat="1" ht="23.25" hidden="1" customHeight="1" x14ac:dyDescent="0.2">
      <c r="A54" s="87"/>
      <c r="B54" s="91"/>
      <c r="C54" s="34"/>
      <c r="D54" s="34"/>
      <c r="E54" s="126"/>
      <c r="F54" s="100"/>
      <c r="G54" s="100"/>
      <c r="H54" s="100"/>
      <c r="I54" s="100"/>
      <c r="J54" s="100"/>
      <c r="K54" s="100"/>
      <c r="L54" s="128"/>
      <c r="M54" s="47"/>
      <c r="N54" s="47"/>
    </row>
    <row r="55" spans="1:15" s="45" customFormat="1" ht="23.25" customHeight="1" x14ac:dyDescent="0.2">
      <c r="A55" s="87"/>
      <c r="B55" s="91"/>
      <c r="C55" s="34"/>
      <c r="D55" s="34"/>
      <c r="E55" s="148" t="s">
        <v>38</v>
      </c>
      <c r="F55" s="133"/>
      <c r="G55" s="133">
        <f>SUM(G51:G53)</f>
        <v>1957.6465859999998</v>
      </c>
      <c r="H55" s="133">
        <f t="shared" ref="H55:I55" si="14">SUM(H51:H53)</f>
        <v>1711.416371</v>
      </c>
      <c r="I55" s="133">
        <f t="shared" si="14"/>
        <v>1564.879365</v>
      </c>
      <c r="J55" s="133">
        <f>SUM(J51:J53)</f>
        <v>1230.0663287499999</v>
      </c>
      <c r="K55" s="133">
        <f>SUM(K51:K53)</f>
        <v>935.19063224999991</v>
      </c>
      <c r="L55" s="149">
        <f>SUM(L51:L53)</f>
        <v>798.86317174999999</v>
      </c>
      <c r="M55" s="47"/>
      <c r="N55" s="47"/>
    </row>
    <row r="56" spans="1:15" s="48" customFormat="1" ht="29.25" customHeight="1" x14ac:dyDescent="0.2">
      <c r="A56" s="87"/>
      <c r="B56" s="94"/>
      <c r="C56" s="34"/>
      <c r="D56" s="34"/>
      <c r="E56" s="130" t="s">
        <v>46</v>
      </c>
      <c r="F56" s="134"/>
      <c r="G56" s="134">
        <f>G51+G53</f>
        <v>1900.1765859999998</v>
      </c>
      <c r="H56" s="134">
        <f t="shared" ref="H56:I56" si="15">H51+H53</f>
        <v>1653.946371</v>
      </c>
      <c r="I56" s="134">
        <f t="shared" si="15"/>
        <v>1507.409365</v>
      </c>
      <c r="J56" s="134">
        <f>J51+J53</f>
        <v>1172.5963287499999</v>
      </c>
      <c r="K56" s="134">
        <f>K51+K53</f>
        <v>877.72063224999988</v>
      </c>
      <c r="L56" s="131">
        <f>L51+L53</f>
        <v>741.39317174999996</v>
      </c>
      <c r="M56" s="49"/>
      <c r="N56" s="49"/>
      <c r="O56" s="45"/>
    </row>
    <row r="57" spans="1:15" ht="23.25" customHeight="1" x14ac:dyDescent="0.2">
      <c r="A57" s="203"/>
      <c r="B57" s="203"/>
      <c r="E57" s="150" t="s">
        <v>33</v>
      </c>
      <c r="F57" s="151"/>
      <c r="G57" s="151">
        <f>G55+(G56*3)</f>
        <v>7658.1763439999995</v>
      </c>
      <c r="H57" s="151">
        <f t="shared" ref="H57:I57" si="16">H55+(H56*3)</f>
        <v>6673.2554840000003</v>
      </c>
      <c r="I57" s="151">
        <f t="shared" si="16"/>
        <v>6087.1074600000002</v>
      </c>
      <c r="J57" s="151">
        <f t="shared" ref="J57:K57" si="17">J55+(J56*3)</f>
        <v>4747.8553149999998</v>
      </c>
      <c r="K57" s="151">
        <f t="shared" si="17"/>
        <v>3568.3525289999998</v>
      </c>
      <c r="L57" s="152">
        <f t="shared" ref="L57" si="18">L55+(L56*3)</f>
        <v>3023.0426870000001</v>
      </c>
      <c r="M57" s="49"/>
      <c r="N57" s="49"/>
      <c r="O57" s="45"/>
    </row>
    <row r="58" spans="1:15" ht="18" x14ac:dyDescent="0.2">
      <c r="A58" s="87"/>
      <c r="B58" s="88"/>
      <c r="E58" s="108"/>
      <c r="F58" s="104"/>
      <c r="G58" s="104"/>
      <c r="H58" s="104"/>
      <c r="I58" s="104"/>
      <c r="J58" s="104"/>
      <c r="K58" s="104"/>
      <c r="L58" s="104"/>
      <c r="O58" s="48"/>
    </row>
    <row r="59" spans="1:15" ht="23.25" customHeight="1" x14ac:dyDescent="0.2">
      <c r="A59" s="87"/>
      <c r="B59" s="89"/>
      <c r="E59" s="104"/>
      <c r="F59" s="104"/>
      <c r="G59" s="104"/>
      <c r="H59" s="104"/>
      <c r="I59" s="104"/>
      <c r="J59" s="104"/>
      <c r="K59" s="104"/>
      <c r="L59" s="63"/>
      <c r="M59" s="37"/>
      <c r="N59" s="37"/>
      <c r="O59" s="45"/>
    </row>
    <row r="60" spans="1:15" ht="24" customHeight="1" x14ac:dyDescent="0.2">
      <c r="A60" s="87"/>
      <c r="B60" s="88"/>
      <c r="E60" s="221" t="s">
        <v>44</v>
      </c>
      <c r="F60" s="221"/>
      <c r="G60" s="221"/>
      <c r="H60" s="221"/>
      <c r="I60" s="221"/>
      <c r="J60" s="221"/>
      <c r="K60" s="221"/>
      <c r="L60" s="221"/>
      <c r="M60" s="47"/>
      <c r="N60" s="47"/>
      <c r="O60" s="45"/>
    </row>
    <row r="61" spans="1:15" ht="25.5" customHeight="1" x14ac:dyDescent="0.2">
      <c r="A61" s="203"/>
      <c r="B61" s="203"/>
      <c r="E61" s="132" t="s">
        <v>30</v>
      </c>
      <c r="F61" s="135"/>
      <c r="G61" s="135">
        <f>(VLOOKUP($K$15,Tablas!$A$379:$H$445,3,TRUE))*1.1494</f>
        <v>200.01475666666667</v>
      </c>
      <c r="H61" s="135">
        <f>(VLOOKUP($K$15,Tablas!$A$379:$H$445,4,TRUE))*1.1494</f>
        <v>174.12452166666668</v>
      </c>
      <c r="I61" s="135">
        <f>(VLOOKUP($K$15,Tablas!$A$379:$H$445,5,TRUE))*1.1494</f>
        <v>158.59038066666665</v>
      </c>
      <c r="J61" s="135">
        <f>(VLOOKUP($K$15,Tablas!$A$379:$H$445,6,TRUE))*1.1494</f>
        <v>130.87259966666667</v>
      </c>
      <c r="K61" s="135">
        <f>(VLOOKUP($K$15,Tablas!$A$379:$H$445,7,TRUE))*1.1494</f>
        <v>96.047695333333337</v>
      </c>
      <c r="L61" s="124">
        <f>(VLOOKUP($K$15,Tablas!$A$379:$H$445,8,TRUE))*1.1494</f>
        <v>81.021205999999992</v>
      </c>
      <c r="M61" s="47"/>
      <c r="N61" s="47"/>
      <c r="O61" s="45"/>
    </row>
    <row r="62" spans="1:15" ht="36.75" customHeight="1" x14ac:dyDescent="0.2">
      <c r="A62" s="87"/>
      <c r="B62" s="91"/>
      <c r="E62" s="125" t="s">
        <v>31</v>
      </c>
      <c r="F62" s="100"/>
      <c r="G62" s="100">
        <f>(IF($F$15=1,0,(VLOOKUP($K$17,Tablas!$A$379:$H$445,3,TRUE))))*1.1494</f>
        <v>305.80936400000002</v>
      </c>
      <c r="H62" s="100">
        <f>(IF($F$15=1,0,(VLOOKUP($K$17,Tablas!$A$379:$H$445,4,TRUE))))*1.1494</f>
        <v>266.11100366666665</v>
      </c>
      <c r="I62" s="100">
        <f>(IF($F$15=1,0,(VLOOKUP($K$17,Tablas!$A$379:$H$445,5,TRUE))))*1.1494</f>
        <v>242.759027</v>
      </c>
      <c r="J62" s="100">
        <f>(IF($F$15=1,0,(VLOOKUP($K$17,Tablas!$A$379:$H$445,6,TRUE))))*1.1494</f>
        <v>209.05095633333332</v>
      </c>
      <c r="K62" s="100">
        <f>(IF($F$15=1,0,(VLOOKUP($K$17,Tablas!$A$379:$H$445,7,TRUE))))*1.1494</f>
        <v>150.77254500000001</v>
      </c>
      <c r="L62" s="128">
        <f>(IF($F$15=1,0,(VLOOKUP($K$17,Tablas!$A$379:$H$445,8,TRUE))))*1.1494</f>
        <v>127.31903799999999</v>
      </c>
      <c r="M62" s="47"/>
      <c r="N62" s="47"/>
      <c r="O62" s="45"/>
    </row>
    <row r="63" spans="1:15" ht="23.25" customHeight="1" x14ac:dyDescent="0.2">
      <c r="A63" s="87"/>
      <c r="B63" s="88"/>
      <c r="E63" s="125" t="s">
        <v>40</v>
      </c>
      <c r="F63" s="100"/>
      <c r="G63" s="100">
        <f>(IF($F$17=0,0,(VLOOKUP($F$17,Tablas!$A$446:$H$448,3,TRUE))))*1.1494</f>
        <v>136.65982866666667</v>
      </c>
      <c r="H63" s="100">
        <f>(IF($F$17=0,0,(VLOOKUP($F$17,Tablas!$A$446:$H$448,4,TRUE))))*1.1494</f>
        <v>118.99355066666666</v>
      </c>
      <c r="I63" s="100">
        <f>(IF($F$17=0,0,(VLOOKUP($F$17,Tablas!$A$446:$H$448,5,TRUE))))*1.1494</f>
        <v>108.33286566666666</v>
      </c>
      <c r="J63" s="100">
        <f>(IF($F$17=0,0,(VLOOKUP($F$17,Tablas!$A$446:$H$448,6,TRUE))))*1.1494</f>
        <v>56.552395666666669</v>
      </c>
      <c r="K63" s="100">
        <f>(IF($F$17=0,0,(VLOOKUP($F$17,Tablas!$A$446:$H$448,7,TRUE))))*1.1494</f>
        <v>49.952924000000003</v>
      </c>
      <c r="L63" s="128">
        <f>(IF($F$17=0,0,(VLOOKUP($F$17,Tablas!$A$446:$H$448,8,TRUE))))*1.1494</f>
        <v>42.338149000000001</v>
      </c>
      <c r="M63" s="47"/>
      <c r="N63" s="47"/>
      <c r="O63" s="45"/>
    </row>
    <row r="64" spans="1:15" ht="23.25" customHeight="1" x14ac:dyDescent="0.2">
      <c r="A64" s="87"/>
      <c r="B64" s="88"/>
      <c r="E64" s="205" t="s">
        <v>32</v>
      </c>
      <c r="F64" s="206"/>
      <c r="G64" s="102">
        <f>(SUM(G61:G63))</f>
        <v>642.48394933333338</v>
      </c>
      <c r="H64" s="102">
        <f t="shared" ref="H64:I64" si="19">(SUM(H61:H63))</f>
        <v>559.22907599999996</v>
      </c>
      <c r="I64" s="102">
        <f t="shared" si="19"/>
        <v>509.68227333333334</v>
      </c>
      <c r="J64" s="102">
        <f>(SUM(J61:J63))</f>
        <v>396.47595166666662</v>
      </c>
      <c r="K64" s="102">
        <f>(SUM(K61:K63))</f>
        <v>296.77316433333334</v>
      </c>
      <c r="L64" s="129">
        <f>(SUM(L61:L63))</f>
        <v>250.67839299999997</v>
      </c>
      <c r="M64" s="47"/>
      <c r="N64" s="47"/>
      <c r="O64" s="45"/>
    </row>
    <row r="65" spans="1:15" ht="32.25" customHeight="1" x14ac:dyDescent="0.2">
      <c r="A65" s="87"/>
      <c r="B65" s="88"/>
      <c r="E65" s="207" t="s">
        <v>53</v>
      </c>
      <c r="F65" s="208"/>
      <c r="G65" s="100">
        <f>50*1.1494</f>
        <v>57.47</v>
      </c>
      <c r="H65" s="100">
        <f t="shared" ref="H65:L65" si="20">50*1.1494</f>
        <v>57.47</v>
      </c>
      <c r="I65" s="100">
        <f t="shared" si="20"/>
        <v>57.47</v>
      </c>
      <c r="J65" s="100">
        <f t="shared" si="20"/>
        <v>57.47</v>
      </c>
      <c r="K65" s="100">
        <f t="shared" si="20"/>
        <v>57.47</v>
      </c>
      <c r="L65" s="128">
        <f t="shared" si="20"/>
        <v>57.47</v>
      </c>
      <c r="M65" s="49"/>
      <c r="N65" s="49"/>
      <c r="O65" s="48"/>
    </row>
    <row r="66" spans="1:15" ht="20.25" hidden="1" customHeight="1" x14ac:dyDescent="0.2">
      <c r="E66" s="126" t="s">
        <v>43</v>
      </c>
      <c r="F66" s="100"/>
      <c r="G66" s="100">
        <f>(G65)*0%</f>
        <v>0</v>
      </c>
      <c r="H66" s="100">
        <f t="shared" ref="H66:I66" si="21">(H65)*0%</f>
        <v>0</v>
      </c>
      <c r="I66" s="100">
        <f t="shared" si="21"/>
        <v>0</v>
      </c>
      <c r="J66" s="100">
        <f>(J65)*0%</f>
        <v>0</v>
      </c>
      <c r="K66" s="100">
        <f>(K65)*0%</f>
        <v>0</v>
      </c>
      <c r="L66" s="128">
        <f>(L65)*0%</f>
        <v>0</v>
      </c>
      <c r="M66" s="47"/>
      <c r="N66" s="47"/>
      <c r="O66" s="48"/>
    </row>
    <row r="67" spans="1:15" ht="20.25" customHeight="1" x14ac:dyDescent="0.2">
      <c r="A67" s="87"/>
      <c r="B67" s="91"/>
      <c r="E67" s="126"/>
      <c r="F67" s="100"/>
      <c r="G67" s="100"/>
      <c r="H67" s="100"/>
      <c r="I67" s="100"/>
      <c r="J67" s="100"/>
      <c r="K67" s="100"/>
      <c r="L67" s="128"/>
      <c r="M67" s="47"/>
      <c r="N67" s="47"/>
      <c r="O67" s="48"/>
    </row>
    <row r="68" spans="1:15" ht="23.25" customHeight="1" x14ac:dyDescent="0.2">
      <c r="A68" s="87"/>
      <c r="B68" s="94"/>
      <c r="E68" s="148" t="s">
        <v>38</v>
      </c>
      <c r="F68" s="133"/>
      <c r="G68" s="133">
        <f>SUM(G64:G66)</f>
        <v>699.95394933333341</v>
      </c>
      <c r="H68" s="133">
        <f t="shared" ref="H68:I68" si="22">SUM(H64:H66)</f>
        <v>616.69907599999999</v>
      </c>
      <c r="I68" s="133">
        <f t="shared" si="22"/>
        <v>567.15227333333337</v>
      </c>
      <c r="J68" s="133">
        <f>SUM(J64:J66)</f>
        <v>453.94595166666659</v>
      </c>
      <c r="K68" s="133">
        <f>SUM(K64:K66)</f>
        <v>354.24316433333331</v>
      </c>
      <c r="L68" s="149">
        <f>SUM(L64:L66)</f>
        <v>308.14839299999994</v>
      </c>
      <c r="M68" s="47"/>
      <c r="N68" s="47"/>
    </row>
    <row r="69" spans="1:15" ht="23.25" customHeight="1" x14ac:dyDescent="0.2">
      <c r="A69" s="87"/>
      <c r="B69" s="91"/>
      <c r="E69" s="130" t="s">
        <v>45</v>
      </c>
      <c r="F69" s="134"/>
      <c r="G69" s="134">
        <f>G64+G66</f>
        <v>642.48394933333338</v>
      </c>
      <c r="H69" s="134">
        <f t="shared" ref="H69:I69" si="23">H64+H66</f>
        <v>559.22907599999996</v>
      </c>
      <c r="I69" s="134">
        <f t="shared" si="23"/>
        <v>509.68227333333334</v>
      </c>
      <c r="J69" s="134">
        <f>J64+J66</f>
        <v>396.47595166666662</v>
      </c>
      <c r="K69" s="134">
        <f>K64+K66</f>
        <v>296.77316433333334</v>
      </c>
      <c r="L69" s="131">
        <f>L64+L66</f>
        <v>250.67839299999997</v>
      </c>
      <c r="M69" s="49"/>
      <c r="N69" s="49"/>
    </row>
    <row r="70" spans="1:15" ht="36" customHeight="1" x14ac:dyDescent="0.2">
      <c r="A70" s="87"/>
      <c r="B70" s="94"/>
      <c r="E70" s="150" t="s">
        <v>33</v>
      </c>
      <c r="F70" s="151"/>
      <c r="G70" s="151">
        <f>G68+(G69*11)</f>
        <v>7767.2773920000009</v>
      </c>
      <c r="H70" s="151">
        <f t="shared" ref="H70:I70" si="24">H68+(H69*11)</f>
        <v>6768.2189119999994</v>
      </c>
      <c r="I70" s="151">
        <f t="shared" si="24"/>
        <v>6173.6572799999994</v>
      </c>
      <c r="J70" s="151">
        <f>J68+(J69*11)</f>
        <v>4815.181419999999</v>
      </c>
      <c r="K70" s="151">
        <f>K68+(K69*11)</f>
        <v>3618.7479720000001</v>
      </c>
      <c r="L70" s="152">
        <f>L68+(L69*11)</f>
        <v>3065.6107159999997</v>
      </c>
      <c r="M70" s="49"/>
      <c r="N70" s="49"/>
    </row>
    <row r="71" spans="1:15" ht="33" customHeight="1" x14ac:dyDescent="0.2">
      <c r="A71" s="87"/>
      <c r="B71" s="91"/>
      <c r="L71" s="51"/>
      <c r="M71" s="51"/>
      <c r="N71" s="51"/>
    </row>
    <row r="72" spans="1:15" ht="23.25" customHeight="1" x14ac:dyDescent="0.2">
      <c r="A72" s="203"/>
      <c r="B72" s="203"/>
      <c r="E72" s="211" t="s">
        <v>81</v>
      </c>
      <c r="F72" s="211"/>
      <c r="G72" s="211"/>
      <c r="H72" s="211"/>
      <c r="I72" s="211"/>
      <c r="J72" s="211"/>
      <c r="K72" s="211"/>
      <c r="L72" s="211"/>
      <c r="M72" s="111"/>
      <c r="N72" s="111"/>
    </row>
    <row r="73" spans="1:15" ht="33" customHeight="1" x14ac:dyDescent="0.2">
      <c r="A73" s="87"/>
      <c r="B73" s="94"/>
      <c r="E73" s="220" t="s">
        <v>41</v>
      </c>
      <c r="F73" s="220"/>
      <c r="G73" s="220"/>
      <c r="H73" s="220"/>
      <c r="I73" s="220"/>
      <c r="J73" s="220"/>
      <c r="K73" s="220"/>
      <c r="L73" s="220"/>
    </row>
    <row r="74" spans="1:15" ht="23.25" customHeight="1" x14ac:dyDescent="0.2">
      <c r="A74" s="87"/>
      <c r="B74" s="94"/>
      <c r="E74" s="220"/>
      <c r="F74" s="220"/>
      <c r="G74" s="220"/>
      <c r="H74" s="220"/>
      <c r="I74" s="220"/>
      <c r="J74" s="220"/>
      <c r="K74" s="220"/>
      <c r="L74" s="220"/>
    </row>
    <row r="75" spans="1:15" ht="21.75" customHeight="1" x14ac:dyDescent="0.2">
      <c r="A75" s="87"/>
      <c r="B75" s="94"/>
    </row>
    <row r="76" spans="1:15" ht="19.5" customHeight="1" x14ac:dyDescent="0.2">
      <c r="A76" s="203"/>
      <c r="B76" s="203"/>
    </row>
    <row r="77" spans="1:15" ht="19.5" customHeight="1" x14ac:dyDescent="0.2">
      <c r="A77" s="87"/>
      <c r="B77" s="91"/>
    </row>
    <row r="78" spans="1:15" ht="24.75" customHeight="1" x14ac:dyDescent="0.2">
      <c r="A78" s="87"/>
      <c r="B78" s="91"/>
    </row>
    <row r="79" spans="1:15" ht="24.75" customHeight="1" x14ac:dyDescent="0.2">
      <c r="A79" s="87"/>
      <c r="B79" s="91"/>
    </row>
    <row r="80" spans="1:15" ht="24.75" customHeight="1" x14ac:dyDescent="0.2">
      <c r="A80" s="87"/>
      <c r="B80" s="91"/>
    </row>
    <row r="81" spans="1:2" ht="24.75" customHeight="1" x14ac:dyDescent="0.2">
      <c r="A81" s="87"/>
      <c r="B81" s="91"/>
    </row>
    <row r="82" spans="1:2" ht="24.75" customHeight="1" x14ac:dyDescent="0.2">
      <c r="A82" s="87"/>
      <c r="B82" s="91"/>
    </row>
    <row r="83" spans="1:2" ht="24.75" customHeight="1" x14ac:dyDescent="0.2">
      <c r="A83" s="87"/>
      <c r="B83" s="91"/>
    </row>
    <row r="84" spans="1:2" ht="24.75" customHeight="1" x14ac:dyDescent="0.2">
      <c r="A84" s="87"/>
      <c r="B84" s="91"/>
    </row>
    <row r="85" spans="1:2" ht="32.25" customHeight="1" x14ac:dyDescent="0.2">
      <c r="A85" s="87"/>
      <c r="B85" s="91"/>
    </row>
    <row r="86" spans="1:2" ht="24.75" customHeight="1" x14ac:dyDescent="0.2">
      <c r="A86" s="203"/>
      <c r="B86" s="203"/>
    </row>
    <row r="87" spans="1:2" x14ac:dyDescent="0.2">
      <c r="A87" s="87"/>
      <c r="B87" s="98"/>
    </row>
    <row r="88" spans="1:2" ht="19.5" customHeight="1" x14ac:dyDescent="0.2">
      <c r="A88" s="87"/>
      <c r="B88" s="99"/>
    </row>
    <row r="89" spans="1:2" ht="19.5" customHeight="1" x14ac:dyDescent="0.2">
      <c r="A89" s="87"/>
      <c r="B89" s="99"/>
    </row>
    <row r="90" spans="1:2" ht="33.75" customHeight="1" x14ac:dyDescent="0.2">
      <c r="A90" s="87"/>
      <c r="B90" s="99"/>
    </row>
    <row r="91" spans="1:2" ht="19.5" customHeight="1" x14ac:dyDescent="0.2">
      <c r="A91" s="87"/>
      <c r="B91" s="99"/>
    </row>
    <row r="92" spans="1:2" ht="19.5" customHeight="1" x14ac:dyDescent="0.2">
      <c r="A92" s="87"/>
      <c r="B92" s="99"/>
    </row>
    <row r="93" spans="1:2" ht="19.5" customHeight="1" x14ac:dyDescent="0.2">
      <c r="A93" s="87"/>
      <c r="B93" s="99"/>
    </row>
    <row r="94" spans="1:2" ht="19.5" customHeight="1" x14ac:dyDescent="0.2">
      <c r="A94" s="87"/>
      <c r="B94" s="99"/>
    </row>
    <row r="95" spans="1:2" ht="19.5" customHeight="1" x14ac:dyDescent="0.2"/>
  </sheetData>
  <sheetProtection algorithmName="SHA-512" hashValue="xb9syREKaApfallQ6v73ESMzlZunS+3CTb9/KHYPEpBDQOMSbyvsxq4zd8Cv9yQjCeFG4Aw+n0iimTf7oBUhgQ==" saltValue="mpw0/xrjpxlUMf2NGkPfiA==" spinCount="100000" sheet="1" objects="1" scenarios="1"/>
  <mergeCells count="25">
    <mergeCell ref="E73:L74"/>
    <mergeCell ref="E26:L26"/>
    <mergeCell ref="E36:L36"/>
    <mergeCell ref="E47:L47"/>
    <mergeCell ref="E60:L60"/>
    <mergeCell ref="E72:L72"/>
    <mergeCell ref="E64:F64"/>
    <mergeCell ref="E65:F65"/>
    <mergeCell ref="A57:B57"/>
    <mergeCell ref="A61:B61"/>
    <mergeCell ref="A72:B72"/>
    <mergeCell ref="A76:B76"/>
    <mergeCell ref="A86:B86"/>
    <mergeCell ref="B41:B42"/>
    <mergeCell ref="A41:A42"/>
    <mergeCell ref="E51:F51"/>
    <mergeCell ref="E52:F52"/>
    <mergeCell ref="A20:B20"/>
    <mergeCell ref="A35:B35"/>
    <mergeCell ref="A40:B40"/>
    <mergeCell ref="D11:E11"/>
    <mergeCell ref="D15:E15"/>
    <mergeCell ref="F11:K11"/>
    <mergeCell ref="F13:K13"/>
    <mergeCell ref="A10:B11"/>
  </mergeCells>
  <phoneticPr fontId="11" type="noConversion"/>
  <conditionalFormatting sqref="F15">
    <cfRule type="cellIs" dxfId="9" priority="3" stopIfTrue="1" operator="greaterThan">
      <formula>2</formula>
    </cfRule>
    <cfRule type="cellIs" dxfId="8" priority="4" stopIfTrue="1" operator="lessThan">
      <formula>1</formula>
    </cfRule>
  </conditionalFormatting>
  <conditionalFormatting sqref="K17 K15">
    <cfRule type="cellIs" dxfId="7" priority="1" stopIfTrue="1" operator="greaterThan">
      <formula>73</formula>
    </cfRule>
    <cfRule type="cellIs" dxfId="6" priority="2" stopIfTrue="1" operator="lessThan">
      <formula>18</formula>
    </cfRule>
  </conditionalFormatting>
  <printOptions horizontalCentered="1"/>
  <pageMargins left="0.7" right="0.7" top="0.75" bottom="0.75" header="0.3" footer="0.3"/>
  <pageSetup scale="41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>
    <pageSetUpPr fitToPage="1"/>
  </sheetPr>
  <dimension ref="A1:J75"/>
  <sheetViews>
    <sheetView showGridLines="0" zoomScaleNormal="100" zoomScaleSheetLayoutView="70" zoomScalePageLayoutView="125" workbookViewId="0">
      <selection activeCell="E40" sqref="E40:J40"/>
    </sheetView>
  </sheetViews>
  <sheetFormatPr baseColWidth="10" defaultColWidth="8.83203125" defaultRowHeight="13" x14ac:dyDescent="0.15"/>
  <cols>
    <col min="1" max="1" width="33.33203125" customWidth="1"/>
    <col min="2" max="2" width="15.6640625" bestFit="1" customWidth="1"/>
    <col min="3" max="4" width="23" customWidth="1"/>
    <col min="5" max="5" width="21.6640625" customWidth="1"/>
    <col min="6" max="6" width="22.83203125" customWidth="1"/>
    <col min="7" max="7" width="15.83203125" customWidth="1"/>
    <col min="8" max="8" width="18.6640625" customWidth="1"/>
    <col min="9" max="9" width="16.6640625" customWidth="1"/>
    <col min="10" max="10" width="15.83203125" customWidth="1"/>
  </cols>
  <sheetData>
    <row r="1" spans="1:7" x14ac:dyDescent="0.15">
      <c r="A1" s="54"/>
      <c r="B1" s="55"/>
      <c r="C1" s="55"/>
      <c r="D1" s="55"/>
      <c r="E1" s="55"/>
      <c r="F1" s="55"/>
      <c r="G1" s="55"/>
    </row>
    <row r="2" spans="1:7" x14ac:dyDescent="0.15">
      <c r="A2" s="55"/>
      <c r="B2" s="55"/>
      <c r="C2" s="55"/>
      <c r="D2" s="55"/>
      <c r="E2" s="55" t="s">
        <v>2</v>
      </c>
      <c r="F2" s="55" t="s">
        <v>2</v>
      </c>
      <c r="G2" s="55"/>
    </row>
    <row r="3" spans="1:7" x14ac:dyDescent="0.15">
      <c r="A3" s="55"/>
      <c r="B3" s="55"/>
      <c r="C3" s="55"/>
      <c r="D3" s="55"/>
      <c r="E3" s="55"/>
      <c r="F3" s="55"/>
      <c r="G3" s="55"/>
    </row>
    <row r="4" spans="1:7" x14ac:dyDescent="0.15">
      <c r="A4" s="55"/>
      <c r="B4" s="55"/>
      <c r="C4" s="55"/>
      <c r="D4" s="55"/>
      <c r="E4" s="55"/>
      <c r="F4" s="55"/>
      <c r="G4" s="55"/>
    </row>
    <row r="5" spans="1:7" x14ac:dyDescent="0.15">
      <c r="A5" s="55"/>
      <c r="B5" s="55"/>
      <c r="C5" s="55"/>
      <c r="D5" s="55"/>
      <c r="E5" s="55"/>
      <c r="F5" s="55"/>
      <c r="G5" s="55"/>
    </row>
    <row r="6" spans="1:7" ht="16" x14ac:dyDescent="0.2">
      <c r="A6" s="55"/>
      <c r="B6" s="55"/>
      <c r="C6" s="55"/>
      <c r="D6" s="55"/>
      <c r="E6" s="35" t="s">
        <v>2</v>
      </c>
      <c r="F6" s="35" t="s">
        <v>2</v>
      </c>
      <c r="G6" s="56" t="s">
        <v>2</v>
      </c>
    </row>
    <row r="7" spans="1:7" ht="16" x14ac:dyDescent="0.2">
      <c r="A7" s="55"/>
      <c r="B7" s="55"/>
      <c r="C7" s="55"/>
      <c r="D7" s="55"/>
      <c r="E7" s="35"/>
      <c r="F7" s="35"/>
      <c r="G7" s="56"/>
    </row>
    <row r="8" spans="1:7" ht="16" x14ac:dyDescent="0.2">
      <c r="A8" s="55"/>
      <c r="B8" s="55"/>
      <c r="C8" s="55"/>
      <c r="D8" s="55"/>
      <c r="E8" s="35"/>
      <c r="F8" s="35"/>
      <c r="G8" s="56"/>
    </row>
    <row r="9" spans="1:7" ht="16" x14ac:dyDescent="0.2">
      <c r="A9" s="55"/>
      <c r="B9" s="55"/>
      <c r="C9" s="55"/>
      <c r="D9" s="55"/>
      <c r="E9" s="35"/>
      <c r="F9" s="35"/>
      <c r="G9" s="56"/>
    </row>
    <row r="10" spans="1:7" ht="16" x14ac:dyDescent="0.2">
      <c r="A10" s="55"/>
      <c r="B10" s="55"/>
      <c r="C10" s="55"/>
      <c r="D10" s="55"/>
      <c r="E10" s="35"/>
      <c r="F10" s="35"/>
      <c r="G10" s="56"/>
    </row>
    <row r="11" spans="1:7" ht="16" x14ac:dyDescent="0.2">
      <c r="A11" s="55"/>
      <c r="B11" s="55"/>
      <c r="C11" s="55"/>
      <c r="D11" s="55"/>
      <c r="E11" s="35"/>
      <c r="F11" s="35"/>
      <c r="G11" s="56"/>
    </row>
    <row r="12" spans="1:7" ht="16" x14ac:dyDescent="0.2">
      <c r="A12" s="55"/>
      <c r="B12" s="55"/>
      <c r="C12" s="55"/>
      <c r="D12" s="55"/>
      <c r="E12" s="35"/>
      <c r="F12" s="35"/>
      <c r="G12" s="56"/>
    </row>
    <row r="13" spans="1:7" x14ac:dyDescent="0.15">
      <c r="A13" s="55"/>
      <c r="B13" s="55"/>
      <c r="C13" s="55"/>
      <c r="D13" s="55"/>
      <c r="E13" s="55"/>
      <c r="F13" s="55"/>
      <c r="G13" s="55"/>
    </row>
    <row r="14" spans="1:7" x14ac:dyDescent="0.15">
      <c r="A14" s="55"/>
      <c r="B14" s="55"/>
      <c r="C14" s="55"/>
      <c r="D14" s="55"/>
      <c r="E14" s="55"/>
      <c r="F14" s="55"/>
      <c r="G14" s="55"/>
    </row>
    <row r="15" spans="1:7" x14ac:dyDescent="0.15">
      <c r="A15" s="55"/>
      <c r="B15" s="55"/>
      <c r="C15" s="55"/>
      <c r="D15" s="55"/>
      <c r="E15" s="55"/>
      <c r="F15" s="55"/>
      <c r="G15" s="55"/>
    </row>
    <row r="16" spans="1:7" x14ac:dyDescent="0.15">
      <c r="A16" s="55"/>
      <c r="B16" s="55"/>
      <c r="C16" s="55"/>
      <c r="D16" s="55"/>
      <c r="E16" s="55"/>
      <c r="F16" s="55"/>
      <c r="G16" s="55"/>
    </row>
    <row r="17" spans="1:10" x14ac:dyDescent="0.15">
      <c r="A17" s="55"/>
      <c r="B17" s="55"/>
      <c r="C17" s="55"/>
      <c r="D17" s="55"/>
      <c r="E17" s="55"/>
      <c r="F17" s="55"/>
      <c r="G17" s="55"/>
    </row>
    <row r="18" spans="1:10" x14ac:dyDescent="0.15">
      <c r="E18" s="55"/>
      <c r="F18" s="55"/>
      <c r="G18" s="55"/>
    </row>
    <row r="19" spans="1:10" x14ac:dyDescent="0.15">
      <c r="A19" s="70"/>
      <c r="B19" s="70"/>
      <c r="C19" s="70"/>
      <c r="D19" s="70"/>
      <c r="E19" s="71"/>
      <c r="F19" s="71"/>
      <c r="G19" s="71"/>
      <c r="H19" s="70"/>
    </row>
    <row r="20" spans="1:10" ht="29" customHeight="1" x14ac:dyDescent="0.15">
      <c r="A20" s="237" t="s">
        <v>67</v>
      </c>
      <c r="B20" s="237"/>
      <c r="C20" s="237"/>
      <c r="D20" s="237"/>
      <c r="E20" s="237"/>
      <c r="F20" s="237"/>
      <c r="G20" s="237"/>
      <c r="H20" s="237"/>
      <c r="I20" s="237"/>
      <c r="J20" s="237"/>
    </row>
    <row r="21" spans="1:10" ht="19" customHeight="1" x14ac:dyDescent="0.15">
      <c r="A21" s="72"/>
      <c r="B21" s="72"/>
      <c r="C21" s="72"/>
      <c r="D21" s="72"/>
      <c r="E21" s="72"/>
      <c r="F21" s="72"/>
      <c r="G21" s="72"/>
      <c r="H21" s="70"/>
    </row>
    <row r="22" spans="1:10" ht="20" customHeight="1" x14ac:dyDescent="0.15">
      <c r="A22" s="231" t="s">
        <v>22</v>
      </c>
      <c r="B22" s="231"/>
      <c r="C22" s="230" t="str">
        <f>+'INGRESO DE DATOS'!$D$15</f>
        <v>JOHN DOE</v>
      </c>
      <c r="D22" s="230"/>
      <c r="E22" s="230"/>
      <c r="F22" s="230"/>
      <c r="G22" s="230"/>
      <c r="H22" s="70"/>
    </row>
    <row r="23" spans="1:10" ht="18" customHeight="1" x14ac:dyDescent="0.15">
      <c r="A23" s="71"/>
      <c r="B23" s="73" t="s">
        <v>52</v>
      </c>
      <c r="C23" s="230" t="str">
        <f>+'INGRESO DE DATOS'!$D$21</f>
        <v>NOMBRE DE AGENTE</v>
      </c>
      <c r="D23" s="230"/>
      <c r="E23" s="230"/>
      <c r="F23" s="230"/>
      <c r="G23" s="230"/>
      <c r="H23" s="70"/>
    </row>
    <row r="24" spans="1:10" ht="10.5" customHeight="1" x14ac:dyDescent="0.15">
      <c r="A24" s="72"/>
      <c r="B24" s="72"/>
      <c r="C24" s="71"/>
      <c r="D24" s="71"/>
      <c r="E24" s="71"/>
      <c r="F24" s="71"/>
      <c r="G24" s="71"/>
      <c r="H24" s="70"/>
    </row>
    <row r="25" spans="1:10" ht="18" x14ac:dyDescent="0.15">
      <c r="A25" s="231" t="s">
        <v>23</v>
      </c>
      <c r="B25" s="231"/>
      <c r="C25" s="138">
        <f>+'INGRESO DE DATOS'!$D$17</f>
        <v>2</v>
      </c>
      <c r="D25" s="70"/>
      <c r="E25" s="231" t="s">
        <v>24</v>
      </c>
      <c r="F25" s="231"/>
      <c r="G25" s="138">
        <f>+'INGRESO DE DATOS'!$D$19</f>
        <v>32</v>
      </c>
      <c r="H25" s="70"/>
    </row>
    <row r="26" spans="1:10" x14ac:dyDescent="0.15">
      <c r="A26" s="70"/>
      <c r="B26" s="70"/>
      <c r="C26" s="71"/>
      <c r="D26" s="71"/>
      <c r="E26" s="71"/>
      <c r="F26" s="71"/>
      <c r="G26" s="71"/>
      <c r="H26" s="70"/>
    </row>
    <row r="27" spans="1:10" x14ac:dyDescent="0.15">
      <c r="A27" s="70"/>
      <c r="B27" s="70"/>
      <c r="C27" s="71"/>
      <c r="D27" s="71"/>
      <c r="E27" s="70"/>
      <c r="F27" s="71"/>
      <c r="G27" s="70"/>
      <c r="H27" s="70"/>
    </row>
    <row r="28" spans="1:10" ht="18" x14ac:dyDescent="0.15">
      <c r="A28" s="231" t="s">
        <v>25</v>
      </c>
      <c r="B28" s="231"/>
      <c r="C28" s="138">
        <f>+'INGRESO DE DATOS'!$H$17</f>
        <v>2</v>
      </c>
      <c r="D28" s="70"/>
      <c r="E28" s="231" t="s">
        <v>26</v>
      </c>
      <c r="F28" s="231"/>
      <c r="G28" s="138">
        <f>+'INGRESO DE DATOS'!$H$19</f>
        <v>46</v>
      </c>
      <c r="H28" s="70"/>
    </row>
    <row r="29" spans="1:10" s="58" customFormat="1" x14ac:dyDescent="0.15">
      <c r="A29" s="71"/>
      <c r="B29" s="74"/>
      <c r="C29" s="71"/>
      <c r="D29" s="71"/>
      <c r="E29" s="71"/>
      <c r="F29" s="71"/>
      <c r="G29" s="75"/>
      <c r="H29" s="75"/>
    </row>
    <row r="30" spans="1:10" s="58" customFormat="1" x14ac:dyDescent="0.15">
      <c r="A30" s="55"/>
      <c r="B30" s="57"/>
      <c r="C30" s="55"/>
      <c r="D30" s="55"/>
      <c r="E30" s="55"/>
      <c r="F30" s="55"/>
    </row>
    <row r="31" spans="1:10" s="58" customFormat="1" ht="18" customHeight="1" x14ac:dyDescent="0.15">
      <c r="A31" s="55"/>
      <c r="B31" s="57"/>
      <c r="C31" s="59" t="s">
        <v>51</v>
      </c>
      <c r="D31" s="60">
        <f ca="1">NOW()</f>
        <v>44901.630384374999</v>
      </c>
      <c r="F31" s="55"/>
    </row>
    <row r="32" spans="1:10" s="58" customFormat="1" x14ac:dyDescent="0.15">
      <c r="A32" s="55"/>
      <c r="B32" s="57"/>
      <c r="D32" s="61"/>
      <c r="E32" s="62"/>
      <c r="F32" s="55"/>
    </row>
    <row r="33" spans="1:10" s="58" customFormat="1" ht="15" customHeight="1" x14ac:dyDescent="0.2">
      <c r="A33" s="36"/>
      <c r="B33" s="36"/>
      <c r="C33" s="65"/>
      <c r="D33" s="65"/>
      <c r="E33" s="65"/>
    </row>
    <row r="34" spans="1:10" s="58" customFormat="1" ht="22" customHeight="1" x14ac:dyDescent="0.15">
      <c r="A34" s="63" t="s">
        <v>59</v>
      </c>
      <c r="B34" s="57"/>
      <c r="C34" s="55"/>
      <c r="D34" s="55"/>
      <c r="E34" s="55"/>
      <c r="F34" s="55"/>
    </row>
    <row r="35" spans="1:10" s="58" customFormat="1" ht="15" customHeight="1" x14ac:dyDescent="0.2">
      <c r="A35" s="232" t="s">
        <v>71</v>
      </c>
      <c r="B35" s="233"/>
      <c r="C35" s="78"/>
      <c r="D35" s="79"/>
      <c r="E35" s="84" t="s">
        <v>7</v>
      </c>
      <c r="F35" s="84" t="s">
        <v>8</v>
      </c>
      <c r="G35" s="84" t="s">
        <v>9</v>
      </c>
      <c r="H35" s="84" t="s">
        <v>55</v>
      </c>
      <c r="I35" s="84" t="s">
        <v>64</v>
      </c>
      <c r="J35" s="84" t="s">
        <v>65</v>
      </c>
    </row>
    <row r="36" spans="1:10" s="58" customFormat="1" ht="15" customHeight="1" x14ac:dyDescent="0.15">
      <c r="A36" s="80" t="s">
        <v>28</v>
      </c>
      <c r="B36" s="81"/>
      <c r="C36" s="81"/>
      <c r="D36" s="82"/>
      <c r="E36" s="112">
        <v>250</v>
      </c>
      <c r="F36" s="116">
        <v>500</v>
      </c>
      <c r="G36" s="116">
        <v>1000</v>
      </c>
      <c r="H36" s="116">
        <v>2000</v>
      </c>
      <c r="I36" s="118">
        <v>5000</v>
      </c>
      <c r="J36" s="113">
        <v>10000</v>
      </c>
    </row>
    <row r="37" spans="1:10" s="58" customFormat="1" ht="15" customHeight="1" x14ac:dyDescent="0.15">
      <c r="A37" s="80" t="s">
        <v>29</v>
      </c>
      <c r="B37" s="81"/>
      <c r="C37" s="81"/>
      <c r="D37" s="82"/>
      <c r="E37" s="114">
        <v>500</v>
      </c>
      <c r="F37" s="117">
        <v>1000</v>
      </c>
      <c r="G37" s="117">
        <v>2000</v>
      </c>
      <c r="H37" s="117">
        <v>4000</v>
      </c>
      <c r="I37" s="119">
        <v>5000</v>
      </c>
      <c r="J37" s="115">
        <v>10000</v>
      </c>
    </row>
    <row r="38" spans="1:10" s="58" customFormat="1" ht="15" customHeight="1" x14ac:dyDescent="0.15">
      <c r="A38" s="234"/>
      <c r="B38" s="234"/>
      <c r="C38" s="64"/>
      <c r="D38" s="64"/>
      <c r="E38" s="235" t="s">
        <v>47</v>
      </c>
      <c r="F38" s="236"/>
      <c r="G38" s="236"/>
      <c r="H38" s="236"/>
      <c r="I38" s="236"/>
      <c r="J38" s="236"/>
    </row>
    <row r="39" spans="1:10" s="58" customFormat="1" ht="15" customHeight="1" x14ac:dyDescent="0.2">
      <c r="A39" s="224"/>
      <c r="B39" s="224"/>
      <c r="C39" s="36"/>
      <c r="D39" s="36"/>
      <c r="E39" s="76">
        <f>+'Bupa Essential Flex 1'!G32</f>
        <v>9148.0745999999999</v>
      </c>
      <c r="F39" s="76">
        <f>+'Bupa Essential Flex 1'!H32</f>
        <v>7967.6408000000001</v>
      </c>
      <c r="G39" s="76">
        <f>+'Bupa Essential Flex 1'!I32</f>
        <v>7269.9550000000008</v>
      </c>
      <c r="H39" s="76">
        <f>+'Bupa Essential Flex 1'!J32</f>
        <v>5666.5419999999995</v>
      </c>
      <c r="I39" s="76">
        <f>+'Bupa Essential Flex 1'!K32</f>
        <v>4260.8257999999996</v>
      </c>
      <c r="J39" s="76">
        <f>+'Bupa Essential Flex 1'!L32</f>
        <v>3605.6677999999997</v>
      </c>
    </row>
    <row r="40" spans="1:10" s="58" customFormat="1" ht="15" customHeight="1" x14ac:dyDescent="0.15">
      <c r="A40" s="234"/>
      <c r="B40" s="234"/>
      <c r="C40" s="64"/>
      <c r="D40" s="64"/>
      <c r="E40" s="222" t="s">
        <v>54</v>
      </c>
      <c r="F40" s="223"/>
      <c r="G40" s="223"/>
      <c r="H40" s="223"/>
      <c r="I40" s="223"/>
      <c r="J40" s="223"/>
    </row>
    <row r="41" spans="1:10" s="58" customFormat="1" ht="15" customHeight="1" x14ac:dyDescent="0.2">
      <c r="A41" s="224"/>
      <c r="B41" s="224"/>
      <c r="C41" s="36"/>
      <c r="D41" s="35" t="s">
        <v>66</v>
      </c>
      <c r="E41" s="76">
        <f>+'Bupa Essential Flex 1'!G41</f>
        <v>4739.1313689999997</v>
      </c>
      <c r="F41" s="76">
        <f>+'Bupa Essential Flex 1'!H41</f>
        <v>4131.2079620000004</v>
      </c>
      <c r="G41" s="76">
        <f>+'Bupa Essential Flex 1'!I41</f>
        <v>3771.8997749999994</v>
      </c>
      <c r="H41" s="76">
        <f>+'Bupa Essential Flex 1'!J41</f>
        <v>2946.1420799999996</v>
      </c>
      <c r="I41" s="76">
        <f>+'Bupa Essential Flex 1'!K41</f>
        <v>2222.1982369999996</v>
      </c>
      <c r="J41" s="76">
        <f>+'Bupa Essential Flex 1'!L41</f>
        <v>1884.7918670000001</v>
      </c>
    </row>
    <row r="42" spans="1:10" s="58" customFormat="1" ht="15" customHeight="1" x14ac:dyDescent="0.2">
      <c r="A42" s="224"/>
      <c r="B42" s="224"/>
      <c r="C42" s="36"/>
      <c r="D42" s="35" t="s">
        <v>70</v>
      </c>
      <c r="E42" s="76">
        <f>+'Bupa Essential Flex 1'!G42</f>
        <v>4681.6613689999995</v>
      </c>
      <c r="F42" s="76">
        <f>+'Bupa Essential Flex 1'!H42</f>
        <v>4073.7379620000002</v>
      </c>
      <c r="G42" s="76">
        <f>+'Bupa Essential Flex 1'!I42</f>
        <v>3714.4297749999996</v>
      </c>
      <c r="H42" s="76">
        <f>+'Bupa Essential Flex 1'!J42</f>
        <v>2888.6720799999998</v>
      </c>
      <c r="I42" s="76">
        <f>+'Bupa Essential Flex 1'!K42</f>
        <v>2164.7282369999998</v>
      </c>
      <c r="J42" s="76">
        <f>+'Bupa Essential Flex 1'!L42</f>
        <v>1827.3218670000001</v>
      </c>
    </row>
    <row r="43" spans="1:10" s="58" customFormat="1" ht="15" customHeight="1" x14ac:dyDescent="0.15">
      <c r="A43" s="234"/>
      <c r="B43" s="234"/>
      <c r="C43" s="64"/>
      <c r="D43" s="64"/>
      <c r="E43" s="222" t="s">
        <v>49</v>
      </c>
      <c r="F43" s="223"/>
      <c r="G43" s="223"/>
      <c r="H43" s="223"/>
      <c r="I43" s="223"/>
      <c r="J43" s="223"/>
    </row>
    <row r="44" spans="1:10" s="58" customFormat="1" ht="15" customHeight="1" x14ac:dyDescent="0.2">
      <c r="A44" s="224"/>
      <c r="B44" s="224"/>
      <c r="C44" s="36"/>
      <c r="D44" s="35" t="s">
        <v>66</v>
      </c>
      <c r="E44" s="76">
        <f>+'Bupa Essential Flex 1'!G53</f>
        <v>2432.3904517499996</v>
      </c>
      <c r="F44" s="76">
        <f>+'Bupa Essential Flex 1'!H53</f>
        <v>2124.0021214999997</v>
      </c>
      <c r="G44" s="76">
        <f>+'Bupa Essential Flex 1'!I53</f>
        <v>1941.7317062499999</v>
      </c>
      <c r="H44" s="76">
        <f>+'Bupa Essential Flex 1'!J53</f>
        <v>1522.84006</v>
      </c>
      <c r="I44" s="76">
        <f>+'Bupa Essential Flex 1'!K53</f>
        <v>1155.5967027499998</v>
      </c>
      <c r="J44" s="76">
        <f>+'Bupa Essential Flex 1'!L53</f>
        <v>984.43667525000001</v>
      </c>
    </row>
    <row r="45" spans="1:10" s="58" customFormat="1" ht="15" customHeight="1" x14ac:dyDescent="0.2">
      <c r="A45" s="224"/>
      <c r="B45" s="224"/>
      <c r="C45" s="36"/>
      <c r="D45" s="35" t="s">
        <v>69</v>
      </c>
      <c r="E45" s="76">
        <f>+'Bupa Essential Flex 1'!G54</f>
        <v>2374.9204517499998</v>
      </c>
      <c r="F45" s="76">
        <f>+'Bupa Essential Flex 1'!H54</f>
        <v>2066.5321214999999</v>
      </c>
      <c r="G45" s="76">
        <f>+'Bupa Essential Flex 1'!I54</f>
        <v>1884.2617062499999</v>
      </c>
      <c r="H45" s="76">
        <f>+'Bupa Essential Flex 1'!J54</f>
        <v>1465.37006</v>
      </c>
      <c r="I45" s="76">
        <f>+'Bupa Essential Flex 1'!K54</f>
        <v>1098.1267027499998</v>
      </c>
      <c r="J45" s="76">
        <f>+'Bupa Essential Flex 1'!L54</f>
        <v>926.96667524999998</v>
      </c>
    </row>
    <row r="46" spans="1:10" s="58" customFormat="1" ht="15" customHeight="1" x14ac:dyDescent="0.2">
      <c r="A46" s="36"/>
      <c r="B46" s="36"/>
      <c r="C46" s="36"/>
      <c r="D46" s="36"/>
      <c r="E46" s="225" t="s">
        <v>44</v>
      </c>
      <c r="F46" s="226"/>
      <c r="G46" s="226"/>
      <c r="H46" s="226"/>
      <c r="I46" s="226"/>
      <c r="J46" s="226"/>
    </row>
    <row r="47" spans="1:10" s="58" customFormat="1" ht="15" customHeight="1" x14ac:dyDescent="0.2">
      <c r="A47" s="36"/>
      <c r="B47" s="36"/>
      <c r="C47" s="36"/>
      <c r="D47" s="35" t="s">
        <v>66</v>
      </c>
      <c r="E47" s="76">
        <f>+'Bupa Essential Flex 1'!G66</f>
        <v>860.4734063333334</v>
      </c>
      <c r="F47" s="76">
        <f>+'Bupa Essential Flex 1'!H66</f>
        <v>756.20175399999994</v>
      </c>
      <c r="G47" s="76">
        <f>+'Bupa Essential Flex 1'!I66</f>
        <v>694.5728416666667</v>
      </c>
      <c r="H47" s="76">
        <f>+'Bupa Essential Flex 1'!J66</f>
        <v>552.9380266666667</v>
      </c>
      <c r="I47" s="76">
        <f>+'Bupa Essential Flex 1'!K66</f>
        <v>428.76642900000002</v>
      </c>
      <c r="J47" s="76">
        <f>+'Bupa Essential Flex 1'!L66</f>
        <v>370.894139</v>
      </c>
    </row>
    <row r="48" spans="1:10" s="58" customFormat="1" ht="15" customHeight="1" x14ac:dyDescent="0.2">
      <c r="A48" s="36"/>
      <c r="B48" s="36"/>
      <c r="C48" s="36"/>
      <c r="D48" s="35" t="s">
        <v>68</v>
      </c>
      <c r="E48" s="76">
        <f>+'Bupa Essential Flex 1'!G67</f>
        <v>803.00340633333337</v>
      </c>
      <c r="F48" s="76">
        <f>+'Bupa Essential Flex 1'!H67</f>
        <v>698.73175399999991</v>
      </c>
      <c r="G48" s="76">
        <f>+'Bupa Essential Flex 1'!I67</f>
        <v>637.10284166666668</v>
      </c>
      <c r="H48" s="76">
        <f>+'Bupa Essential Flex 1'!J67</f>
        <v>495.46802666666667</v>
      </c>
      <c r="I48" s="76">
        <f>+'Bupa Essential Flex 1'!K67</f>
        <v>371.29642899999999</v>
      </c>
      <c r="J48" s="76">
        <f>+'Bupa Essential Flex 1'!L67</f>
        <v>313.42413899999997</v>
      </c>
    </row>
    <row r="49" spans="1:10" s="58" customFormat="1" ht="15" customHeight="1" x14ac:dyDescent="0.2">
      <c r="A49" s="36"/>
      <c r="B49" s="36"/>
      <c r="C49" s="65"/>
      <c r="D49" s="65"/>
      <c r="E49" s="65"/>
    </row>
    <row r="50" spans="1:10" s="58" customFormat="1" ht="20" customHeight="1" x14ac:dyDescent="0.15">
      <c r="A50" s="63" t="s">
        <v>61</v>
      </c>
      <c r="B50" s="57"/>
      <c r="C50" s="55"/>
      <c r="D50" s="55"/>
      <c r="E50" s="55"/>
      <c r="F50" s="55"/>
    </row>
    <row r="51" spans="1:10" s="58" customFormat="1" ht="15" customHeight="1" x14ac:dyDescent="0.2">
      <c r="A51" s="137" t="s">
        <v>71</v>
      </c>
      <c r="B51" s="241"/>
      <c r="C51" s="241"/>
      <c r="D51" s="242"/>
      <c r="E51" s="84" t="s">
        <v>7</v>
      </c>
      <c r="F51" s="84" t="s">
        <v>8</v>
      </c>
      <c r="G51" s="84" t="s">
        <v>9</v>
      </c>
      <c r="H51" s="84" t="s">
        <v>55</v>
      </c>
      <c r="I51" s="84" t="s">
        <v>64</v>
      </c>
      <c r="J51" s="84" t="s">
        <v>65</v>
      </c>
    </row>
    <row r="52" spans="1:10" s="58" customFormat="1" ht="15" customHeight="1" x14ac:dyDescent="0.15">
      <c r="A52" s="83" t="s">
        <v>35</v>
      </c>
      <c r="B52" s="81"/>
      <c r="C52" s="81"/>
      <c r="D52" s="81"/>
      <c r="E52" s="116">
        <v>250</v>
      </c>
      <c r="F52" s="116">
        <v>500</v>
      </c>
      <c r="G52" s="116">
        <v>1000</v>
      </c>
      <c r="H52" s="116">
        <v>2000</v>
      </c>
      <c r="I52" s="116">
        <v>5000</v>
      </c>
      <c r="J52" s="120">
        <v>10000</v>
      </c>
    </row>
    <row r="53" spans="1:10" s="58" customFormat="1" ht="15" customHeight="1" x14ac:dyDescent="0.15">
      <c r="A53" s="83" t="s">
        <v>36</v>
      </c>
      <c r="B53" s="81"/>
      <c r="C53" s="81"/>
      <c r="D53" s="81"/>
      <c r="E53" s="117">
        <v>500</v>
      </c>
      <c r="F53" s="117">
        <v>1000</v>
      </c>
      <c r="G53" s="117">
        <v>2000</v>
      </c>
      <c r="H53" s="117">
        <v>4000</v>
      </c>
      <c r="I53" s="117">
        <v>5000</v>
      </c>
      <c r="J53" s="121">
        <v>10000</v>
      </c>
    </row>
    <row r="54" spans="1:10" s="58" customFormat="1" ht="17.25" customHeight="1" x14ac:dyDescent="0.15">
      <c r="A54" s="234"/>
      <c r="B54" s="234"/>
      <c r="C54" s="64"/>
      <c r="D54" s="64"/>
      <c r="E54" s="227" t="s">
        <v>47</v>
      </c>
      <c r="F54" s="228"/>
      <c r="G54" s="228"/>
      <c r="H54" s="228"/>
      <c r="I54" s="228"/>
      <c r="J54" s="228"/>
    </row>
    <row r="55" spans="1:10" s="58" customFormat="1" ht="17.25" customHeight="1" x14ac:dyDescent="0.2">
      <c r="A55" s="224"/>
      <c r="B55" s="224"/>
      <c r="C55" s="36"/>
      <c r="D55" s="36"/>
      <c r="E55" s="76">
        <f>+'Bupa Essential Flex 2'!G34</f>
        <v>7330.8731999999991</v>
      </c>
      <c r="F55" s="76">
        <f>+'Bupa Essential Flex 2'!H34</f>
        <v>6388.3652000000002</v>
      </c>
      <c r="G55" s="76">
        <f>+'Bupa Essential Flex 2'!I34</f>
        <v>5827.4579999999996</v>
      </c>
      <c r="H55" s="76">
        <f>+'Bupa Essential Flex 2'!J34</f>
        <v>4545.8769999999995</v>
      </c>
      <c r="I55" s="76">
        <f>+'Bupa Essential Flex 2'!K34</f>
        <v>3417.1661999999992</v>
      </c>
      <c r="J55" s="76">
        <f>+'Bupa Essential Flex 2'!L34</f>
        <v>2895.3385999999996</v>
      </c>
    </row>
    <row r="56" spans="1:10" s="58" customFormat="1" ht="17.25" customHeight="1" x14ac:dyDescent="0.15">
      <c r="A56" s="234"/>
      <c r="B56" s="234"/>
      <c r="C56" s="64"/>
      <c r="D56" s="64"/>
      <c r="E56" s="222" t="s">
        <v>54</v>
      </c>
      <c r="F56" s="223"/>
      <c r="G56" s="223"/>
      <c r="H56" s="223"/>
      <c r="I56" s="223"/>
      <c r="J56" s="223"/>
    </row>
    <row r="57" spans="1:10" s="58" customFormat="1" ht="17.25" customHeight="1" x14ac:dyDescent="0.2">
      <c r="A57" s="224"/>
      <c r="B57" s="224"/>
      <c r="C57" s="36"/>
      <c r="D57" s="35" t="s">
        <v>66</v>
      </c>
      <c r="E57" s="76">
        <f>+'Bupa Essential Flex 2'!G43</f>
        <v>3803.2726480000001</v>
      </c>
      <c r="F57" s="76">
        <f>+'Bupa Essential Flex 2'!H43</f>
        <v>3317.8810279999998</v>
      </c>
      <c r="G57" s="76">
        <f>+'Bupa Essential Flex 2'!I43</f>
        <v>3029.0138199999997</v>
      </c>
      <c r="H57" s="76">
        <f>+'Bupa Essential Flex 2'!J43</f>
        <v>2368.9996049999995</v>
      </c>
      <c r="I57" s="76">
        <f>+'Bupa Essential Flex 2'!K43</f>
        <v>1787.7135429999998</v>
      </c>
      <c r="J57" s="76">
        <f>+'Bupa Essential Flex 2'!L43</f>
        <v>1518.9723290000002</v>
      </c>
    </row>
    <row r="58" spans="1:10" s="58" customFormat="1" ht="17.25" customHeight="1" x14ac:dyDescent="0.2">
      <c r="A58" s="224"/>
      <c r="B58" s="224"/>
      <c r="C58" s="36"/>
      <c r="D58" s="35" t="s">
        <v>70</v>
      </c>
      <c r="E58" s="76">
        <f>+'Bupa Essential Flex 2'!G44</f>
        <v>3745.8026480000003</v>
      </c>
      <c r="F58" s="76">
        <f>+'Bupa Essential Flex 2'!H44</f>
        <v>3260.411028</v>
      </c>
      <c r="G58" s="76">
        <f>+'Bupa Essential Flex 2'!I44</f>
        <v>2971.5438199999999</v>
      </c>
      <c r="H58" s="76">
        <f>+'Bupa Essential Flex 2'!J44</f>
        <v>2311.5296049999997</v>
      </c>
      <c r="I58" s="76">
        <f>+'Bupa Essential Flex 2'!K44</f>
        <v>1730.2435429999998</v>
      </c>
      <c r="J58" s="76">
        <f>+'Bupa Essential Flex 2'!L44</f>
        <v>1461.5023290000001</v>
      </c>
    </row>
    <row r="59" spans="1:10" s="58" customFormat="1" ht="17.25" customHeight="1" x14ac:dyDescent="0.15">
      <c r="A59" s="234"/>
      <c r="B59" s="234"/>
      <c r="C59" s="64"/>
      <c r="D59" s="64"/>
      <c r="E59" s="222" t="s">
        <v>49</v>
      </c>
      <c r="F59" s="223"/>
      <c r="G59" s="223"/>
      <c r="H59" s="223"/>
      <c r="I59" s="223"/>
      <c r="J59" s="223"/>
    </row>
    <row r="60" spans="1:10" s="58" customFormat="1" ht="17.25" customHeight="1" x14ac:dyDescent="0.2">
      <c r="A60" s="224"/>
      <c r="B60" s="224"/>
      <c r="C60" s="36"/>
      <c r="D60" s="35" t="s">
        <v>66</v>
      </c>
      <c r="E60" s="76">
        <f>+'Bupa Essential Flex 2'!G55</f>
        <v>1957.6465859999998</v>
      </c>
      <c r="F60" s="76">
        <f>+'Bupa Essential Flex 2'!H55</f>
        <v>1711.416371</v>
      </c>
      <c r="G60" s="76">
        <f>+'Bupa Essential Flex 2'!I55</f>
        <v>1564.879365</v>
      </c>
      <c r="H60" s="76">
        <f>+'Bupa Essential Flex 2'!J55</f>
        <v>1230.0663287499999</v>
      </c>
      <c r="I60" s="76">
        <f>+'Bupa Essential Flex 2'!K55</f>
        <v>935.19063224999991</v>
      </c>
      <c r="J60" s="76">
        <f>+'Bupa Essential Flex 2'!L55</f>
        <v>798.86317174999999</v>
      </c>
    </row>
    <row r="61" spans="1:10" s="58" customFormat="1" ht="17.25" customHeight="1" x14ac:dyDescent="0.2">
      <c r="A61" s="224"/>
      <c r="B61" s="224"/>
      <c r="C61" s="36"/>
      <c r="D61" s="35" t="s">
        <v>69</v>
      </c>
      <c r="E61" s="76">
        <f>+'Bupa Essential Flex 2'!G56</f>
        <v>1900.1765859999998</v>
      </c>
      <c r="F61" s="76">
        <f>+'Bupa Essential Flex 2'!H56</f>
        <v>1653.946371</v>
      </c>
      <c r="G61" s="76">
        <f>+'Bupa Essential Flex 2'!I56</f>
        <v>1507.409365</v>
      </c>
      <c r="H61" s="76">
        <f>+'Bupa Essential Flex 2'!J56</f>
        <v>1172.5963287499999</v>
      </c>
      <c r="I61" s="76">
        <f>+'Bupa Essential Flex 2'!K56</f>
        <v>877.72063224999988</v>
      </c>
      <c r="J61" s="76">
        <f>+'Bupa Essential Flex 2'!L56</f>
        <v>741.39317174999996</v>
      </c>
    </row>
    <row r="62" spans="1:10" s="58" customFormat="1" ht="17.25" customHeight="1" x14ac:dyDescent="0.2">
      <c r="A62" s="36"/>
      <c r="B62" s="36"/>
      <c r="C62" s="36"/>
      <c r="D62" s="36"/>
      <c r="E62" s="225" t="s">
        <v>44</v>
      </c>
      <c r="F62" s="226"/>
      <c r="G62" s="226"/>
      <c r="H62" s="226"/>
      <c r="I62" s="226"/>
      <c r="J62" s="226"/>
    </row>
    <row r="63" spans="1:10" s="58" customFormat="1" ht="17.25" customHeight="1" x14ac:dyDescent="0.2">
      <c r="A63" s="36"/>
      <c r="B63" s="36"/>
      <c r="C63" s="36"/>
      <c r="D63" s="35" t="s">
        <v>66</v>
      </c>
      <c r="E63" s="77">
        <f>+'Bupa Essential Flex 2'!G68</f>
        <v>699.95394933333341</v>
      </c>
      <c r="F63" s="77">
        <f>+'Bupa Essential Flex 2'!H68</f>
        <v>616.69907599999999</v>
      </c>
      <c r="G63" s="77">
        <f>+'Bupa Essential Flex 2'!I68</f>
        <v>567.15227333333337</v>
      </c>
      <c r="H63" s="77">
        <f>+'Bupa Essential Flex 2'!J68</f>
        <v>453.94595166666659</v>
      </c>
      <c r="I63" s="77">
        <f>+'Bupa Essential Flex 2'!K68</f>
        <v>354.24316433333331</v>
      </c>
      <c r="J63" s="77">
        <f>+'Bupa Essential Flex 2'!L68</f>
        <v>308.14839299999994</v>
      </c>
    </row>
    <row r="64" spans="1:10" s="58" customFormat="1" ht="17.25" customHeight="1" x14ac:dyDescent="0.2">
      <c r="A64" s="36"/>
      <c r="B64" s="36"/>
      <c r="C64" s="36"/>
      <c r="D64" s="35" t="s">
        <v>68</v>
      </c>
      <c r="E64" s="77">
        <f>+'Bupa Essential Flex 2'!G69</f>
        <v>642.48394933333338</v>
      </c>
      <c r="F64" s="77">
        <f>+'Bupa Essential Flex 2'!H69</f>
        <v>559.22907599999996</v>
      </c>
      <c r="G64" s="77">
        <f>+'Bupa Essential Flex 2'!I69</f>
        <v>509.68227333333334</v>
      </c>
      <c r="H64" s="77">
        <f>+'Bupa Essential Flex 2'!J69</f>
        <v>396.47595166666662</v>
      </c>
      <c r="I64" s="77">
        <f>+'Bupa Essential Flex 2'!K69</f>
        <v>296.77316433333334</v>
      </c>
      <c r="J64" s="77">
        <f>+'Bupa Essential Flex 2'!L69</f>
        <v>250.67839299999997</v>
      </c>
    </row>
    <row r="65" spans="1:10" s="58" customFormat="1" ht="17.25" customHeight="1" x14ac:dyDescent="0.2">
      <c r="A65" s="36"/>
      <c r="B65" s="36"/>
      <c r="C65" s="65"/>
      <c r="D65" s="65"/>
      <c r="E65" s="65"/>
    </row>
    <row r="66" spans="1:10" s="58" customFormat="1" ht="15" customHeight="1" x14ac:dyDescent="0.2">
      <c r="A66" s="36"/>
      <c r="B66" s="36"/>
      <c r="C66" s="65"/>
      <c r="D66" s="65"/>
      <c r="E66" s="65"/>
      <c r="F66" s="65"/>
    </row>
    <row r="67" spans="1:10" s="58" customFormat="1" ht="15" customHeight="1" x14ac:dyDescent="0.2">
      <c r="A67" s="51" t="s">
        <v>56</v>
      </c>
      <c r="B67" s="36"/>
      <c r="C67" s="65"/>
      <c r="D67" s="65"/>
      <c r="E67" s="65"/>
      <c r="F67" s="65"/>
    </row>
    <row r="68" spans="1:10" s="58" customFormat="1" ht="15" customHeight="1" x14ac:dyDescent="0.15">
      <c r="A68" s="229" t="s">
        <v>63</v>
      </c>
      <c r="B68" s="229"/>
      <c r="C68" s="229"/>
      <c r="D68" s="229"/>
      <c r="E68"/>
      <c r="F68"/>
      <c r="G68"/>
    </row>
    <row r="69" spans="1:10" s="58" customFormat="1" ht="15" customHeight="1" x14ac:dyDescent="0.15">
      <c r="A69" s="229" t="s">
        <v>57</v>
      </c>
      <c r="B69" s="229"/>
      <c r="C69" s="229"/>
      <c r="D69" s="229"/>
      <c r="E69"/>
      <c r="F69"/>
      <c r="G69"/>
    </row>
    <row r="70" spans="1:10" s="58" customFormat="1" ht="15" customHeight="1" x14ac:dyDescent="0.15">
      <c r="A70" s="229" t="s">
        <v>37</v>
      </c>
      <c r="B70" s="229"/>
      <c r="C70"/>
      <c r="D70"/>
      <c r="E70"/>
      <c r="F70"/>
      <c r="G70"/>
    </row>
    <row r="72" spans="1:10" ht="19" customHeight="1" x14ac:dyDescent="0.15">
      <c r="A72" s="240" t="s">
        <v>81</v>
      </c>
      <c r="B72" s="211"/>
      <c r="C72" s="211"/>
      <c r="D72" s="211"/>
      <c r="E72" s="211"/>
      <c r="F72" s="211"/>
      <c r="G72" s="211"/>
      <c r="H72" s="211"/>
      <c r="I72" s="211"/>
      <c r="J72" s="211"/>
    </row>
    <row r="73" spans="1:10" ht="12" customHeight="1" x14ac:dyDescent="0.15">
      <c r="A73" s="238" t="s">
        <v>41</v>
      </c>
      <c r="B73" s="238"/>
      <c r="C73" s="238"/>
      <c r="D73" s="238"/>
      <c r="E73" s="238"/>
      <c r="F73" s="238"/>
      <c r="G73" s="238"/>
    </row>
    <row r="74" spans="1:10" x14ac:dyDescent="0.15">
      <c r="A74" s="239"/>
      <c r="B74" s="239"/>
      <c r="C74" s="239"/>
      <c r="D74" s="239"/>
      <c r="E74" s="239"/>
      <c r="F74" s="239"/>
      <c r="G74" s="239"/>
    </row>
    <row r="75" spans="1:10" x14ac:dyDescent="0.15">
      <c r="A75" s="239"/>
      <c r="B75" s="239"/>
      <c r="C75" s="239"/>
      <c r="D75" s="239"/>
      <c r="E75" s="239"/>
      <c r="F75" s="239"/>
      <c r="G75" s="239"/>
    </row>
  </sheetData>
  <sheetProtection algorithmName="SHA-512" hashValue="mKKyeZtm3VzXMsv7OASAEpK9WeVSnntvHdfI8399lVWDP/OlUTpfdmetxjrZvY77bGmGPYAIsUiBaKRtTteLEg==" saltValue="Vxw2VBREo1BVQM8U/CnSNw==" spinCount="100000" sheet="1" objects="1" scenarios="1"/>
  <mergeCells count="39">
    <mergeCell ref="E38:J38"/>
    <mergeCell ref="E40:J40"/>
    <mergeCell ref="A20:J20"/>
    <mergeCell ref="A73:G75"/>
    <mergeCell ref="A56:B56"/>
    <mergeCell ref="A61:B61"/>
    <mergeCell ref="A58:B58"/>
    <mergeCell ref="A59:B59"/>
    <mergeCell ref="A70:B70"/>
    <mergeCell ref="E62:J62"/>
    <mergeCell ref="A72:J72"/>
    <mergeCell ref="A57:B57"/>
    <mergeCell ref="A60:B60"/>
    <mergeCell ref="A55:B55"/>
    <mergeCell ref="B51:D51"/>
    <mergeCell ref="A54:B54"/>
    <mergeCell ref="A69:D69"/>
    <mergeCell ref="A68:D68"/>
    <mergeCell ref="C22:G22"/>
    <mergeCell ref="E25:F25"/>
    <mergeCell ref="E28:F28"/>
    <mergeCell ref="A22:B22"/>
    <mergeCell ref="A25:B25"/>
    <mergeCell ref="C23:G23"/>
    <mergeCell ref="A28:B28"/>
    <mergeCell ref="A35:B35"/>
    <mergeCell ref="A45:B45"/>
    <mergeCell ref="A38:B38"/>
    <mergeCell ref="A39:B39"/>
    <mergeCell ref="A40:B40"/>
    <mergeCell ref="A42:B42"/>
    <mergeCell ref="A43:B43"/>
    <mergeCell ref="E56:J56"/>
    <mergeCell ref="E59:J59"/>
    <mergeCell ref="A41:B41"/>
    <mergeCell ref="A44:B44"/>
    <mergeCell ref="E43:J43"/>
    <mergeCell ref="E46:J46"/>
    <mergeCell ref="E54:J54"/>
  </mergeCells>
  <phoneticPr fontId="11" type="noConversion"/>
  <conditionalFormatting sqref="C25">
    <cfRule type="cellIs" dxfId="5" priority="1" stopIfTrue="1" operator="greaterThan">
      <formula>2</formula>
    </cfRule>
    <cfRule type="cellIs" dxfId="4" priority="2" stopIfTrue="1" operator="lessThan">
      <formula>1</formula>
    </cfRule>
  </conditionalFormatting>
  <conditionalFormatting sqref="G25 G28">
    <cfRule type="cellIs" dxfId="3" priority="3" stopIfTrue="1" operator="greaterThan">
      <formula>73</formula>
    </cfRule>
    <cfRule type="cellIs" dxfId="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6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2:P1498"/>
  <sheetViews>
    <sheetView showGridLines="0" topLeftCell="A1048576" zoomScale="73" zoomScaleNormal="73" zoomScalePageLayoutView="12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8" width="15.6640625" style="2" customWidth="1"/>
    <col min="9" max="20" width="15.6640625" style="1" customWidth="1"/>
    <col min="21" max="16384" width="8.83203125" style="1"/>
  </cols>
  <sheetData>
    <row r="2" spans="1:16" ht="18" hidden="1" x14ac:dyDescent="0.2">
      <c r="A2" s="273" t="s">
        <v>15</v>
      </c>
      <c r="B2" s="274"/>
      <c r="C2" s="274"/>
      <c r="D2" s="274"/>
      <c r="E2" s="274"/>
      <c r="F2" s="274"/>
      <c r="G2" s="274"/>
      <c r="H2" s="274"/>
      <c r="J2" s="31" t="s">
        <v>10</v>
      </c>
      <c r="L2" s="31">
        <f>1.06/12</f>
        <v>8.8333333333333333E-2</v>
      </c>
    </row>
    <row r="3" spans="1:16" ht="18" hidden="1" x14ac:dyDescent="0.2">
      <c r="A3" s="273" t="s">
        <v>6</v>
      </c>
      <c r="B3" s="274"/>
      <c r="C3" s="274"/>
      <c r="D3" s="274"/>
      <c r="E3" s="274"/>
      <c r="F3" s="274"/>
      <c r="G3" s="274"/>
      <c r="H3" s="274"/>
      <c r="J3" s="31" t="s">
        <v>13</v>
      </c>
      <c r="L3" s="1">
        <v>0.26124999999999998</v>
      </c>
    </row>
    <row r="4" spans="1:16" hidden="1" x14ac:dyDescent="0.15">
      <c r="A4" s="277" t="s">
        <v>0</v>
      </c>
      <c r="B4" s="278"/>
      <c r="C4" s="278"/>
      <c r="D4" s="278"/>
      <c r="E4" s="278"/>
      <c r="F4" s="278"/>
      <c r="G4" s="278"/>
      <c r="H4" s="278"/>
      <c r="I4" s="31"/>
      <c r="J4" s="31" t="s">
        <v>14</v>
      </c>
      <c r="L4" s="1">
        <v>0.51500000000000001</v>
      </c>
    </row>
    <row r="5" spans="1:16" hidden="1" x14ac:dyDescent="0.15">
      <c r="A5" s="188" t="s">
        <v>2</v>
      </c>
      <c r="B5" s="189" t="s">
        <v>2</v>
      </c>
      <c r="C5" s="190">
        <v>250</v>
      </c>
      <c r="D5" s="190"/>
      <c r="E5" s="190"/>
      <c r="F5" s="190">
        <v>2000</v>
      </c>
      <c r="G5" s="190">
        <v>3500</v>
      </c>
      <c r="H5" s="190">
        <v>5000</v>
      </c>
      <c r="N5" s="85"/>
      <c r="O5" s="86"/>
      <c r="P5" s="86"/>
    </row>
    <row r="6" spans="1:16" ht="15" hidden="1" x14ac:dyDescent="0.2">
      <c r="A6" s="160">
        <v>18</v>
      </c>
      <c r="B6" s="161"/>
      <c r="C6" s="162"/>
      <c r="D6" s="162"/>
      <c r="E6" s="162"/>
      <c r="F6" s="162"/>
      <c r="G6" s="163"/>
      <c r="H6" s="163"/>
      <c r="I6" s="11"/>
      <c r="J6" s="110"/>
      <c r="K6" s="110"/>
      <c r="L6" s="110"/>
      <c r="M6" s="110"/>
      <c r="N6" s="110"/>
      <c r="O6" s="86"/>
      <c r="P6" s="86"/>
    </row>
    <row r="7" spans="1:16" ht="15" hidden="1" x14ac:dyDescent="0.2">
      <c r="A7" s="160">
        <v>19</v>
      </c>
      <c r="B7" s="161"/>
      <c r="C7" s="162"/>
      <c r="D7" s="162"/>
      <c r="E7" s="162"/>
      <c r="F7" s="162"/>
      <c r="G7" s="163"/>
      <c r="H7" s="163"/>
      <c r="I7" s="11"/>
      <c r="J7" s="110"/>
      <c r="K7" s="110"/>
      <c r="L7" s="110"/>
      <c r="M7" s="110"/>
      <c r="N7" s="110"/>
      <c r="O7" s="86"/>
      <c r="P7" s="86"/>
    </row>
    <row r="8" spans="1:16" ht="15" hidden="1" x14ac:dyDescent="0.2">
      <c r="A8" s="160">
        <v>20</v>
      </c>
      <c r="B8" s="161"/>
      <c r="C8" s="162"/>
      <c r="D8" s="162"/>
      <c r="E8" s="162"/>
      <c r="F8" s="162"/>
      <c r="G8" s="163"/>
      <c r="H8" s="163"/>
      <c r="I8" s="11"/>
      <c r="J8" s="110"/>
      <c r="K8" s="110"/>
      <c r="L8" s="110"/>
      <c r="M8" s="110"/>
      <c r="N8" s="110"/>
      <c r="O8" s="86"/>
      <c r="P8" s="86"/>
    </row>
    <row r="9" spans="1:16" ht="15" hidden="1" x14ac:dyDescent="0.2">
      <c r="A9" s="160">
        <v>21</v>
      </c>
      <c r="B9" s="161"/>
      <c r="C9" s="162"/>
      <c r="D9" s="162"/>
      <c r="E9" s="162"/>
      <c r="F9" s="162"/>
      <c r="G9" s="163"/>
      <c r="H9" s="163"/>
      <c r="I9" s="11"/>
      <c r="J9" s="110"/>
      <c r="K9" s="110"/>
      <c r="L9" s="110"/>
      <c r="M9" s="110"/>
      <c r="N9" s="110"/>
      <c r="O9" s="86"/>
      <c r="P9" s="86"/>
    </row>
    <row r="10" spans="1:16" ht="15" hidden="1" x14ac:dyDescent="0.2">
      <c r="A10" s="160">
        <v>22</v>
      </c>
      <c r="B10" s="161"/>
      <c r="C10" s="162"/>
      <c r="D10" s="162"/>
      <c r="E10" s="162"/>
      <c r="F10" s="162"/>
      <c r="G10" s="163"/>
      <c r="H10" s="163"/>
      <c r="I10" s="11"/>
      <c r="J10" s="110"/>
      <c r="K10" s="110"/>
      <c r="L10" s="110"/>
      <c r="M10" s="110"/>
      <c r="N10" s="110"/>
      <c r="O10" s="86"/>
      <c r="P10" s="86"/>
    </row>
    <row r="11" spans="1:16" ht="15" hidden="1" x14ac:dyDescent="0.2">
      <c r="A11" s="160">
        <v>23</v>
      </c>
      <c r="B11" s="161"/>
      <c r="C11" s="162"/>
      <c r="D11" s="162"/>
      <c r="E11" s="162"/>
      <c r="F11" s="162"/>
      <c r="G11" s="163"/>
      <c r="H11" s="163"/>
      <c r="I11" s="11"/>
      <c r="J11" s="110"/>
      <c r="K11" s="110"/>
      <c r="L11" s="110"/>
      <c r="M11" s="110"/>
      <c r="N11" s="110"/>
      <c r="O11" s="86"/>
      <c r="P11" s="86"/>
    </row>
    <row r="12" spans="1:16" ht="15" hidden="1" x14ac:dyDescent="0.2">
      <c r="A12" s="160">
        <v>24</v>
      </c>
      <c r="B12" s="161"/>
      <c r="C12" s="162"/>
      <c r="D12" s="162"/>
      <c r="E12" s="162"/>
      <c r="F12" s="162"/>
      <c r="G12" s="163"/>
      <c r="H12" s="163"/>
      <c r="I12" s="11"/>
      <c r="J12" s="110"/>
      <c r="K12" s="110"/>
      <c r="L12" s="110"/>
      <c r="M12" s="110"/>
      <c r="N12" s="110"/>
      <c r="O12" s="86"/>
      <c r="P12" s="86"/>
    </row>
    <row r="13" spans="1:16" ht="15" hidden="1" x14ac:dyDescent="0.2">
      <c r="A13" s="160">
        <v>25</v>
      </c>
      <c r="B13" s="161"/>
      <c r="C13" s="162"/>
      <c r="D13" s="162"/>
      <c r="E13" s="162"/>
      <c r="F13" s="162"/>
      <c r="G13" s="163"/>
      <c r="H13" s="163"/>
      <c r="I13" s="11"/>
      <c r="J13" s="110"/>
      <c r="K13" s="110"/>
      <c r="L13" s="110"/>
      <c r="M13" s="110"/>
      <c r="N13" s="110"/>
      <c r="O13" s="86"/>
      <c r="P13" s="86"/>
    </row>
    <row r="14" spans="1:16" ht="15" hidden="1" x14ac:dyDescent="0.2">
      <c r="A14" s="160">
        <v>26</v>
      </c>
      <c r="B14" s="161"/>
      <c r="C14" s="162"/>
      <c r="D14" s="162"/>
      <c r="E14" s="162"/>
      <c r="F14" s="162"/>
      <c r="G14" s="163"/>
      <c r="H14" s="163"/>
      <c r="I14" s="11"/>
      <c r="J14" s="110"/>
      <c r="K14" s="110"/>
      <c r="L14" s="110"/>
      <c r="M14" s="110"/>
      <c r="N14" s="110"/>
      <c r="O14" s="86"/>
      <c r="P14" s="86"/>
    </row>
    <row r="15" spans="1:16" ht="15" hidden="1" x14ac:dyDescent="0.2">
      <c r="A15" s="160">
        <v>27</v>
      </c>
      <c r="B15" s="161"/>
      <c r="C15" s="162"/>
      <c r="D15" s="162"/>
      <c r="E15" s="162"/>
      <c r="F15" s="162"/>
      <c r="G15" s="163"/>
      <c r="H15" s="163"/>
      <c r="I15" s="11"/>
      <c r="J15" s="110"/>
      <c r="K15" s="110"/>
      <c r="L15" s="110"/>
      <c r="M15" s="110"/>
      <c r="N15" s="110"/>
      <c r="O15" s="86"/>
      <c r="P15" s="86"/>
    </row>
    <row r="16" spans="1:16" ht="15" hidden="1" x14ac:dyDescent="0.2">
      <c r="A16" s="160">
        <v>28</v>
      </c>
      <c r="B16" s="161"/>
      <c r="C16" s="162"/>
      <c r="D16" s="162"/>
      <c r="E16" s="162"/>
      <c r="F16" s="162"/>
      <c r="G16" s="163"/>
      <c r="H16" s="163"/>
      <c r="I16" s="11"/>
      <c r="J16" s="110"/>
      <c r="K16" s="110"/>
      <c r="L16" s="110"/>
      <c r="M16" s="110"/>
      <c r="N16" s="110"/>
      <c r="O16" s="86"/>
      <c r="P16" s="86"/>
    </row>
    <row r="17" spans="1:16" ht="15" hidden="1" x14ac:dyDescent="0.2">
      <c r="A17" s="160">
        <v>29</v>
      </c>
      <c r="B17" s="161"/>
      <c r="C17" s="162"/>
      <c r="D17" s="162"/>
      <c r="E17" s="162"/>
      <c r="F17" s="162"/>
      <c r="G17" s="163"/>
      <c r="H17" s="163"/>
      <c r="I17" s="11"/>
      <c r="J17" s="110"/>
      <c r="K17" s="110"/>
      <c r="L17" s="110"/>
      <c r="M17" s="110"/>
      <c r="N17" s="110"/>
      <c r="O17" s="86"/>
      <c r="P17" s="86"/>
    </row>
    <row r="18" spans="1:16" ht="15" hidden="1" x14ac:dyDescent="0.2">
      <c r="A18" s="160">
        <v>30</v>
      </c>
      <c r="B18" s="161"/>
      <c r="C18" s="162"/>
      <c r="D18" s="162"/>
      <c r="E18" s="162"/>
      <c r="F18" s="162"/>
      <c r="G18" s="163"/>
      <c r="H18" s="163"/>
      <c r="I18" s="11"/>
      <c r="J18" s="110"/>
      <c r="K18" s="110"/>
      <c r="L18" s="110"/>
      <c r="M18" s="110"/>
      <c r="N18" s="110"/>
      <c r="O18" s="86"/>
      <c r="P18" s="86"/>
    </row>
    <row r="19" spans="1:16" ht="15" hidden="1" x14ac:dyDescent="0.2">
      <c r="A19" s="160">
        <v>31</v>
      </c>
      <c r="B19" s="161"/>
      <c r="C19" s="162"/>
      <c r="D19" s="162"/>
      <c r="E19" s="162"/>
      <c r="F19" s="162"/>
      <c r="G19" s="163"/>
      <c r="H19" s="163"/>
      <c r="I19" s="11"/>
      <c r="J19" s="110"/>
      <c r="K19" s="110"/>
      <c r="L19" s="110"/>
      <c r="M19" s="110"/>
      <c r="N19" s="110"/>
      <c r="O19" s="86"/>
      <c r="P19" s="86"/>
    </row>
    <row r="20" spans="1:16" ht="15" hidden="1" x14ac:dyDescent="0.2">
      <c r="A20" s="160">
        <v>32</v>
      </c>
      <c r="B20" s="161"/>
      <c r="C20" s="162"/>
      <c r="D20" s="162"/>
      <c r="E20" s="162"/>
      <c r="F20" s="162"/>
      <c r="G20" s="163"/>
      <c r="H20" s="163"/>
      <c r="I20" s="11"/>
      <c r="J20" s="110"/>
      <c r="K20" s="110"/>
      <c r="L20" s="110"/>
      <c r="M20" s="110"/>
      <c r="N20" s="110"/>
      <c r="O20" s="86"/>
      <c r="P20" s="86"/>
    </row>
    <row r="21" spans="1:16" ht="15" hidden="1" x14ac:dyDescent="0.2">
      <c r="A21" s="160">
        <v>33</v>
      </c>
      <c r="B21" s="161"/>
      <c r="C21" s="162"/>
      <c r="D21" s="162"/>
      <c r="E21" s="162"/>
      <c r="F21" s="162"/>
      <c r="G21" s="163"/>
      <c r="H21" s="163"/>
      <c r="I21" s="11"/>
      <c r="J21" s="110"/>
      <c r="K21" s="110"/>
      <c r="L21" s="110"/>
      <c r="M21" s="110"/>
      <c r="N21" s="110"/>
      <c r="O21" s="86"/>
      <c r="P21" s="86"/>
    </row>
    <row r="22" spans="1:16" ht="15" hidden="1" x14ac:dyDescent="0.2">
      <c r="A22" s="160">
        <v>34</v>
      </c>
      <c r="B22" s="161"/>
      <c r="C22" s="162"/>
      <c r="D22" s="162"/>
      <c r="E22" s="162"/>
      <c r="F22" s="162"/>
      <c r="G22" s="163"/>
      <c r="H22" s="163"/>
      <c r="I22" s="11"/>
      <c r="J22" s="110"/>
      <c r="K22" s="110"/>
      <c r="L22" s="110"/>
      <c r="M22" s="110"/>
      <c r="N22" s="110"/>
      <c r="O22" s="86"/>
      <c r="P22" s="86"/>
    </row>
    <row r="23" spans="1:16" ht="15" hidden="1" x14ac:dyDescent="0.2">
      <c r="A23" s="160">
        <v>35</v>
      </c>
      <c r="B23" s="161"/>
      <c r="C23" s="162"/>
      <c r="D23" s="162"/>
      <c r="E23" s="162"/>
      <c r="F23" s="162"/>
      <c r="G23" s="163"/>
      <c r="H23" s="163"/>
      <c r="I23" s="11"/>
      <c r="J23" s="110"/>
      <c r="K23" s="110"/>
      <c r="L23" s="110"/>
      <c r="M23" s="110"/>
      <c r="N23" s="110"/>
      <c r="O23" s="86"/>
      <c r="P23" s="86"/>
    </row>
    <row r="24" spans="1:16" ht="15" hidden="1" x14ac:dyDescent="0.2">
      <c r="A24" s="160">
        <v>36</v>
      </c>
      <c r="B24" s="161"/>
      <c r="C24" s="162"/>
      <c r="D24" s="162"/>
      <c r="E24" s="162"/>
      <c r="F24" s="162"/>
      <c r="G24" s="163"/>
      <c r="H24" s="163"/>
      <c r="I24" s="11"/>
      <c r="J24" s="110"/>
      <c r="K24" s="110"/>
      <c r="L24" s="110"/>
      <c r="M24" s="110"/>
      <c r="N24" s="110"/>
      <c r="O24" s="86"/>
      <c r="P24" s="86"/>
    </row>
    <row r="25" spans="1:16" ht="15" hidden="1" x14ac:dyDescent="0.2">
      <c r="A25" s="160">
        <v>37</v>
      </c>
      <c r="B25" s="161"/>
      <c r="C25" s="162"/>
      <c r="D25" s="162"/>
      <c r="E25" s="162"/>
      <c r="F25" s="162"/>
      <c r="G25" s="163"/>
      <c r="H25" s="163"/>
      <c r="I25" s="11"/>
      <c r="J25" s="110"/>
      <c r="K25" s="110"/>
      <c r="L25" s="110"/>
      <c r="M25" s="110"/>
      <c r="N25" s="110"/>
      <c r="O25" s="86"/>
      <c r="P25" s="86"/>
    </row>
    <row r="26" spans="1:16" ht="15" hidden="1" x14ac:dyDescent="0.2">
      <c r="A26" s="160">
        <v>38</v>
      </c>
      <c r="B26" s="161"/>
      <c r="C26" s="162"/>
      <c r="D26" s="162"/>
      <c r="E26" s="162"/>
      <c r="F26" s="162"/>
      <c r="G26" s="163"/>
      <c r="H26" s="163"/>
      <c r="I26" s="11"/>
      <c r="J26" s="110"/>
      <c r="K26" s="110"/>
      <c r="L26" s="110"/>
      <c r="M26" s="110"/>
      <c r="N26" s="110"/>
      <c r="O26" s="86"/>
      <c r="P26" s="86"/>
    </row>
    <row r="27" spans="1:16" ht="15" hidden="1" x14ac:dyDescent="0.2">
      <c r="A27" s="160">
        <v>39</v>
      </c>
      <c r="B27" s="161"/>
      <c r="C27" s="162"/>
      <c r="D27" s="162"/>
      <c r="E27" s="162"/>
      <c r="F27" s="162"/>
      <c r="G27" s="163"/>
      <c r="H27" s="163"/>
      <c r="I27" s="11"/>
      <c r="J27" s="110"/>
      <c r="K27" s="110"/>
      <c r="L27" s="110"/>
      <c r="M27" s="110"/>
      <c r="N27" s="110"/>
      <c r="O27" s="86"/>
      <c r="P27" s="86"/>
    </row>
    <row r="28" spans="1:16" ht="15" hidden="1" x14ac:dyDescent="0.2">
      <c r="A28" s="160">
        <v>40</v>
      </c>
      <c r="B28" s="161"/>
      <c r="C28" s="162"/>
      <c r="D28" s="162"/>
      <c r="E28" s="162"/>
      <c r="F28" s="162"/>
      <c r="G28" s="163"/>
      <c r="H28" s="163"/>
      <c r="I28" s="11"/>
      <c r="J28" s="110"/>
      <c r="K28" s="110"/>
      <c r="L28" s="110"/>
      <c r="M28" s="110"/>
      <c r="N28" s="110"/>
      <c r="O28" s="86"/>
      <c r="P28" s="86"/>
    </row>
    <row r="29" spans="1:16" ht="15" hidden="1" x14ac:dyDescent="0.2">
      <c r="A29" s="160">
        <v>41</v>
      </c>
      <c r="B29" s="161"/>
      <c r="C29" s="162"/>
      <c r="D29" s="162"/>
      <c r="E29" s="162"/>
      <c r="F29" s="162"/>
      <c r="G29" s="163"/>
      <c r="H29" s="163"/>
      <c r="I29" s="11"/>
      <c r="J29" s="110"/>
      <c r="K29" s="110"/>
      <c r="L29" s="110"/>
      <c r="M29" s="110"/>
      <c r="N29" s="110"/>
      <c r="O29" s="86"/>
      <c r="P29" s="86"/>
    </row>
    <row r="30" spans="1:16" ht="15" hidden="1" x14ac:dyDescent="0.2">
      <c r="A30" s="160">
        <v>42</v>
      </c>
      <c r="B30" s="161"/>
      <c r="C30" s="162"/>
      <c r="D30" s="162"/>
      <c r="E30" s="162"/>
      <c r="F30" s="162"/>
      <c r="G30" s="163"/>
      <c r="H30" s="163"/>
      <c r="I30" s="12"/>
      <c r="J30" s="110"/>
      <c r="K30" s="110"/>
      <c r="L30" s="110"/>
      <c r="M30" s="110"/>
      <c r="N30" s="110"/>
      <c r="O30" s="86"/>
      <c r="P30" s="86"/>
    </row>
    <row r="31" spans="1:16" ht="15" hidden="1" x14ac:dyDescent="0.2">
      <c r="A31" s="160">
        <v>43</v>
      </c>
      <c r="B31" s="161"/>
      <c r="C31" s="162"/>
      <c r="D31" s="162"/>
      <c r="E31" s="162"/>
      <c r="F31" s="162"/>
      <c r="G31" s="163"/>
      <c r="H31" s="163"/>
      <c r="I31" s="12"/>
      <c r="J31" s="110"/>
      <c r="K31" s="110"/>
      <c r="L31" s="110"/>
      <c r="M31" s="110"/>
      <c r="N31" s="110"/>
      <c r="O31" s="86"/>
      <c r="P31" s="86"/>
    </row>
    <row r="32" spans="1:16" ht="15" hidden="1" x14ac:dyDescent="0.2">
      <c r="A32" s="160">
        <v>44</v>
      </c>
      <c r="B32" s="161"/>
      <c r="C32" s="162"/>
      <c r="D32" s="162"/>
      <c r="E32" s="162"/>
      <c r="F32" s="162"/>
      <c r="G32" s="163"/>
      <c r="H32" s="163"/>
      <c r="I32" s="12"/>
      <c r="J32" s="110"/>
      <c r="K32" s="110"/>
      <c r="L32" s="110"/>
      <c r="M32" s="110"/>
      <c r="N32" s="110"/>
      <c r="O32" s="86"/>
      <c r="P32" s="86"/>
    </row>
    <row r="33" spans="1:16" ht="15" hidden="1" x14ac:dyDescent="0.2">
      <c r="A33" s="160">
        <v>45</v>
      </c>
      <c r="B33" s="161"/>
      <c r="C33" s="162"/>
      <c r="D33" s="162"/>
      <c r="E33" s="162"/>
      <c r="F33" s="162"/>
      <c r="G33" s="163"/>
      <c r="H33" s="163"/>
      <c r="I33" s="12"/>
      <c r="J33" s="110"/>
      <c r="K33" s="110"/>
      <c r="L33" s="110"/>
      <c r="M33" s="110"/>
      <c r="N33" s="110"/>
      <c r="O33" s="86"/>
      <c r="P33" s="86"/>
    </row>
    <row r="34" spans="1:16" ht="15" hidden="1" x14ac:dyDescent="0.2">
      <c r="A34" s="160">
        <v>46</v>
      </c>
      <c r="B34" s="161"/>
      <c r="C34" s="162"/>
      <c r="D34" s="162"/>
      <c r="E34" s="162"/>
      <c r="F34" s="162"/>
      <c r="G34" s="163"/>
      <c r="H34" s="163"/>
      <c r="I34" s="12"/>
      <c r="J34" s="110"/>
      <c r="K34" s="110"/>
      <c r="L34" s="110"/>
      <c r="M34" s="110"/>
      <c r="N34" s="110"/>
      <c r="O34" s="86"/>
      <c r="P34" s="86"/>
    </row>
    <row r="35" spans="1:16" ht="15" hidden="1" x14ac:dyDescent="0.2">
      <c r="A35" s="160">
        <v>47</v>
      </c>
      <c r="B35" s="161"/>
      <c r="C35" s="162"/>
      <c r="D35" s="162"/>
      <c r="E35" s="162"/>
      <c r="F35" s="162"/>
      <c r="G35" s="163"/>
      <c r="H35" s="163"/>
      <c r="I35" s="12"/>
      <c r="J35" s="110"/>
      <c r="K35" s="110"/>
      <c r="L35" s="110"/>
      <c r="M35" s="110"/>
      <c r="N35" s="110"/>
      <c r="O35" s="86"/>
      <c r="P35" s="86"/>
    </row>
    <row r="36" spans="1:16" ht="15" hidden="1" x14ac:dyDescent="0.2">
      <c r="A36" s="160">
        <v>48</v>
      </c>
      <c r="B36" s="161"/>
      <c r="C36" s="162"/>
      <c r="D36" s="162"/>
      <c r="E36" s="162"/>
      <c r="F36" s="162"/>
      <c r="G36" s="163"/>
      <c r="H36" s="163"/>
      <c r="I36" s="12"/>
      <c r="J36" s="110"/>
      <c r="K36" s="110"/>
      <c r="L36" s="110"/>
      <c r="M36" s="110"/>
      <c r="N36" s="110"/>
      <c r="O36" s="86"/>
      <c r="P36" s="86"/>
    </row>
    <row r="37" spans="1:16" ht="15" hidden="1" x14ac:dyDescent="0.2">
      <c r="A37" s="160">
        <v>49</v>
      </c>
      <c r="B37" s="161"/>
      <c r="C37" s="162"/>
      <c r="D37" s="162"/>
      <c r="E37" s="162"/>
      <c r="F37" s="162"/>
      <c r="G37" s="163"/>
      <c r="H37" s="163"/>
      <c r="I37" s="12"/>
      <c r="J37" s="110"/>
      <c r="K37" s="110"/>
      <c r="L37" s="110"/>
      <c r="M37" s="110"/>
      <c r="N37" s="110"/>
      <c r="O37" s="86"/>
      <c r="P37" s="86"/>
    </row>
    <row r="38" spans="1:16" ht="15" hidden="1" x14ac:dyDescent="0.2">
      <c r="A38" s="160">
        <v>50</v>
      </c>
      <c r="B38" s="161"/>
      <c r="C38" s="162"/>
      <c r="D38" s="162"/>
      <c r="E38" s="162"/>
      <c r="F38" s="162"/>
      <c r="G38" s="163"/>
      <c r="H38" s="163"/>
      <c r="I38" s="12"/>
      <c r="J38" s="110"/>
      <c r="K38" s="110"/>
      <c r="L38" s="110"/>
      <c r="M38" s="110"/>
      <c r="N38" s="110"/>
      <c r="O38" s="86"/>
      <c r="P38" s="86"/>
    </row>
    <row r="39" spans="1:16" ht="15" hidden="1" x14ac:dyDescent="0.2">
      <c r="A39" s="160">
        <v>51</v>
      </c>
      <c r="B39" s="161"/>
      <c r="C39" s="162"/>
      <c r="D39" s="162"/>
      <c r="E39" s="162"/>
      <c r="F39" s="162"/>
      <c r="G39" s="163"/>
      <c r="H39" s="163"/>
      <c r="I39" s="12"/>
      <c r="J39" s="110"/>
      <c r="K39" s="110"/>
      <c r="L39" s="110"/>
      <c r="M39" s="110"/>
      <c r="N39" s="110"/>
      <c r="O39" s="86"/>
      <c r="P39" s="86"/>
    </row>
    <row r="40" spans="1:16" ht="15" hidden="1" x14ac:dyDescent="0.2">
      <c r="A40" s="160">
        <v>52</v>
      </c>
      <c r="B40" s="161"/>
      <c r="C40" s="162"/>
      <c r="D40" s="162"/>
      <c r="E40" s="162"/>
      <c r="F40" s="162"/>
      <c r="G40" s="163"/>
      <c r="H40" s="163"/>
      <c r="I40" s="12"/>
      <c r="J40" s="110"/>
      <c r="K40" s="110"/>
      <c r="L40" s="110"/>
      <c r="M40" s="110"/>
      <c r="N40" s="110"/>
      <c r="O40" s="86"/>
      <c r="P40" s="86"/>
    </row>
    <row r="41" spans="1:16" ht="15" hidden="1" x14ac:dyDescent="0.2">
      <c r="A41" s="160">
        <v>53</v>
      </c>
      <c r="B41" s="161"/>
      <c r="C41" s="162"/>
      <c r="D41" s="162"/>
      <c r="E41" s="162"/>
      <c r="F41" s="162"/>
      <c r="G41" s="163"/>
      <c r="H41" s="163"/>
      <c r="I41" s="12"/>
      <c r="J41" s="110"/>
      <c r="K41" s="110"/>
      <c r="L41" s="110"/>
      <c r="M41" s="110"/>
      <c r="N41" s="110"/>
      <c r="O41" s="86"/>
      <c r="P41" s="86"/>
    </row>
    <row r="42" spans="1:16" ht="15" hidden="1" x14ac:dyDescent="0.2">
      <c r="A42" s="160">
        <v>54</v>
      </c>
      <c r="B42" s="164"/>
      <c r="C42" s="162"/>
      <c r="D42" s="162"/>
      <c r="E42" s="162"/>
      <c r="F42" s="162"/>
      <c r="G42" s="163"/>
      <c r="H42" s="163"/>
      <c r="I42" s="12"/>
      <c r="J42" s="110"/>
      <c r="K42" s="110"/>
      <c r="L42" s="110"/>
      <c r="M42" s="110"/>
      <c r="N42" s="110"/>
      <c r="O42" s="86"/>
      <c r="P42" s="86"/>
    </row>
    <row r="43" spans="1:16" ht="15" hidden="1" x14ac:dyDescent="0.2">
      <c r="A43" s="160">
        <v>55</v>
      </c>
      <c r="B43" s="164"/>
      <c r="C43" s="162"/>
      <c r="D43" s="162"/>
      <c r="E43" s="162"/>
      <c r="F43" s="162"/>
      <c r="G43" s="163"/>
      <c r="H43" s="163"/>
      <c r="I43" s="12"/>
      <c r="J43" s="110"/>
      <c r="K43" s="110"/>
      <c r="L43" s="110"/>
      <c r="M43" s="110"/>
      <c r="N43" s="110"/>
      <c r="O43" s="86"/>
      <c r="P43" s="86"/>
    </row>
    <row r="44" spans="1:16" ht="15" hidden="1" x14ac:dyDescent="0.2">
      <c r="A44" s="160">
        <v>56</v>
      </c>
      <c r="B44" s="164"/>
      <c r="C44" s="162"/>
      <c r="D44" s="162"/>
      <c r="E44" s="162"/>
      <c r="F44" s="162"/>
      <c r="G44" s="163"/>
      <c r="H44" s="163"/>
      <c r="I44" s="12"/>
      <c r="J44" s="110"/>
      <c r="K44" s="110"/>
      <c r="L44" s="110"/>
      <c r="M44" s="110"/>
      <c r="N44" s="110"/>
      <c r="O44" s="86"/>
      <c r="P44" s="86"/>
    </row>
    <row r="45" spans="1:16" ht="15" hidden="1" x14ac:dyDescent="0.2">
      <c r="A45" s="160">
        <v>57</v>
      </c>
      <c r="B45" s="164"/>
      <c r="C45" s="162"/>
      <c r="D45" s="162"/>
      <c r="E45" s="162"/>
      <c r="F45" s="162"/>
      <c r="G45" s="163"/>
      <c r="H45" s="163"/>
      <c r="I45" s="12"/>
      <c r="J45" s="110"/>
      <c r="K45" s="110"/>
      <c r="L45" s="110"/>
      <c r="M45" s="110"/>
      <c r="N45" s="110"/>
      <c r="O45" s="86"/>
      <c r="P45" s="86"/>
    </row>
    <row r="46" spans="1:16" ht="15" hidden="1" x14ac:dyDescent="0.2">
      <c r="A46" s="160">
        <v>58</v>
      </c>
      <c r="B46" s="164"/>
      <c r="C46" s="162"/>
      <c r="D46" s="162"/>
      <c r="E46" s="162"/>
      <c r="F46" s="162"/>
      <c r="G46" s="163"/>
      <c r="H46" s="163"/>
      <c r="I46" s="12"/>
      <c r="J46" s="110"/>
      <c r="K46" s="110"/>
      <c r="L46" s="110"/>
      <c r="M46" s="110"/>
      <c r="N46" s="110"/>
      <c r="O46" s="86"/>
      <c r="P46" s="86"/>
    </row>
    <row r="47" spans="1:16" ht="15" hidden="1" x14ac:dyDescent="0.2">
      <c r="A47" s="160">
        <v>59</v>
      </c>
      <c r="B47" s="164"/>
      <c r="C47" s="162"/>
      <c r="D47" s="162"/>
      <c r="E47" s="162"/>
      <c r="F47" s="162"/>
      <c r="G47" s="163"/>
      <c r="H47" s="163"/>
      <c r="I47" s="12"/>
      <c r="J47" s="110"/>
      <c r="K47" s="110"/>
      <c r="L47" s="110"/>
      <c r="M47" s="110"/>
      <c r="N47" s="110"/>
      <c r="O47" s="86"/>
      <c r="P47" s="86"/>
    </row>
    <row r="48" spans="1:16" ht="15" hidden="1" x14ac:dyDescent="0.2">
      <c r="A48" s="160">
        <v>60</v>
      </c>
      <c r="B48" s="164"/>
      <c r="C48" s="162"/>
      <c r="D48" s="162"/>
      <c r="E48" s="162"/>
      <c r="F48" s="162"/>
      <c r="G48" s="163"/>
      <c r="H48" s="163"/>
      <c r="I48" s="12"/>
      <c r="J48" s="110"/>
      <c r="K48" s="110"/>
      <c r="L48" s="110"/>
      <c r="M48" s="110"/>
      <c r="N48" s="110"/>
      <c r="O48" s="86"/>
      <c r="P48" s="86"/>
    </row>
    <row r="49" spans="1:16" ht="15" hidden="1" x14ac:dyDescent="0.2">
      <c r="A49" s="160">
        <v>61</v>
      </c>
      <c r="B49" s="164"/>
      <c r="C49" s="162"/>
      <c r="D49" s="162"/>
      <c r="E49" s="162"/>
      <c r="F49" s="162"/>
      <c r="G49" s="163"/>
      <c r="H49" s="163"/>
      <c r="I49" s="12"/>
      <c r="J49" s="110"/>
      <c r="K49" s="110"/>
      <c r="L49" s="110"/>
      <c r="M49" s="110"/>
      <c r="N49" s="110"/>
      <c r="O49" s="86"/>
      <c r="P49" s="86"/>
    </row>
    <row r="50" spans="1:16" ht="15" hidden="1" x14ac:dyDescent="0.2">
      <c r="A50" s="160">
        <v>62</v>
      </c>
      <c r="B50" s="164"/>
      <c r="C50" s="162"/>
      <c r="D50" s="162"/>
      <c r="E50" s="162"/>
      <c r="F50" s="162"/>
      <c r="G50" s="163"/>
      <c r="H50" s="163"/>
      <c r="I50" s="12"/>
      <c r="J50" s="110"/>
      <c r="K50" s="110"/>
      <c r="L50" s="110"/>
      <c r="M50" s="110"/>
      <c r="N50" s="110"/>
      <c r="O50" s="86"/>
      <c r="P50" s="86"/>
    </row>
    <row r="51" spans="1:16" ht="15" hidden="1" x14ac:dyDescent="0.2">
      <c r="A51" s="160">
        <v>63</v>
      </c>
      <c r="B51" s="164"/>
      <c r="C51" s="162"/>
      <c r="D51" s="162"/>
      <c r="E51" s="162"/>
      <c r="F51" s="162"/>
      <c r="G51" s="163"/>
      <c r="H51" s="163"/>
      <c r="I51" s="12"/>
      <c r="J51" s="110"/>
      <c r="K51" s="110"/>
      <c r="L51" s="110"/>
      <c r="M51" s="110"/>
      <c r="N51" s="110"/>
      <c r="O51" s="86"/>
      <c r="P51" s="86"/>
    </row>
    <row r="52" spans="1:16" ht="15" hidden="1" x14ac:dyDescent="0.2">
      <c r="A52" s="160">
        <v>64</v>
      </c>
      <c r="B52" s="164"/>
      <c r="C52" s="162"/>
      <c r="D52" s="162"/>
      <c r="E52" s="162"/>
      <c r="F52" s="162"/>
      <c r="G52" s="163"/>
      <c r="H52" s="163"/>
      <c r="I52" s="12"/>
      <c r="J52" s="110"/>
      <c r="K52" s="110"/>
      <c r="L52" s="110"/>
      <c r="M52" s="110"/>
      <c r="N52" s="110"/>
      <c r="O52" s="86"/>
      <c r="P52" s="86"/>
    </row>
    <row r="53" spans="1:16" ht="15" hidden="1" x14ac:dyDescent="0.2">
      <c r="A53" s="160">
        <v>65</v>
      </c>
      <c r="B53" s="164"/>
      <c r="C53" s="162"/>
      <c r="D53" s="162"/>
      <c r="E53" s="162"/>
      <c r="F53" s="162"/>
      <c r="G53" s="163"/>
      <c r="H53" s="163"/>
      <c r="I53" s="12"/>
      <c r="J53" s="110"/>
      <c r="K53" s="110"/>
      <c r="L53" s="110"/>
      <c r="M53" s="110"/>
      <c r="N53" s="110"/>
      <c r="O53" s="86"/>
      <c r="P53" s="86"/>
    </row>
    <row r="54" spans="1:16" ht="15" hidden="1" x14ac:dyDescent="0.2">
      <c r="A54" s="160">
        <v>66</v>
      </c>
      <c r="B54" s="164"/>
      <c r="C54" s="162"/>
      <c r="D54" s="162"/>
      <c r="E54" s="162"/>
      <c r="F54" s="162"/>
      <c r="G54" s="163"/>
      <c r="H54" s="163"/>
      <c r="I54" s="12"/>
      <c r="J54" s="110"/>
      <c r="K54" s="110"/>
      <c r="L54" s="110"/>
      <c r="M54" s="110"/>
      <c r="N54" s="110"/>
      <c r="O54" s="86"/>
      <c r="P54" s="86"/>
    </row>
    <row r="55" spans="1:16" ht="15" hidden="1" x14ac:dyDescent="0.2">
      <c r="A55" s="160">
        <v>67</v>
      </c>
      <c r="B55" s="164"/>
      <c r="C55" s="162"/>
      <c r="D55" s="162"/>
      <c r="E55" s="162"/>
      <c r="F55" s="162"/>
      <c r="G55" s="163"/>
      <c r="H55" s="163"/>
      <c r="I55" s="12"/>
      <c r="J55" s="110"/>
      <c r="K55" s="110"/>
      <c r="L55" s="110"/>
      <c r="M55" s="110"/>
      <c r="N55" s="110"/>
      <c r="O55" s="86"/>
      <c r="P55" s="86"/>
    </row>
    <row r="56" spans="1:16" ht="15" hidden="1" x14ac:dyDescent="0.2">
      <c r="A56" s="160">
        <v>68</v>
      </c>
      <c r="B56" s="164"/>
      <c r="C56" s="162"/>
      <c r="D56" s="162"/>
      <c r="E56" s="162"/>
      <c r="F56" s="162"/>
      <c r="G56" s="163"/>
      <c r="H56" s="163"/>
      <c r="I56" s="12"/>
      <c r="J56" s="110"/>
      <c r="K56" s="110"/>
      <c r="L56" s="110"/>
      <c r="M56" s="110"/>
      <c r="N56" s="110"/>
      <c r="O56" s="86"/>
      <c r="P56" s="86"/>
    </row>
    <row r="57" spans="1:16" ht="15" hidden="1" x14ac:dyDescent="0.2">
      <c r="A57" s="160">
        <v>69</v>
      </c>
      <c r="B57" s="164"/>
      <c r="C57" s="162"/>
      <c r="D57" s="162"/>
      <c r="E57" s="162"/>
      <c r="F57" s="162"/>
      <c r="G57" s="163"/>
      <c r="H57" s="163"/>
      <c r="I57" s="12"/>
      <c r="J57" s="110"/>
      <c r="K57" s="110"/>
      <c r="L57" s="110"/>
      <c r="M57" s="110"/>
      <c r="N57" s="110"/>
      <c r="O57" s="86"/>
      <c r="P57" s="86"/>
    </row>
    <row r="58" spans="1:16" ht="15" hidden="1" x14ac:dyDescent="0.2">
      <c r="A58" s="160">
        <v>70</v>
      </c>
      <c r="B58" s="164"/>
      <c r="C58" s="162"/>
      <c r="D58" s="162"/>
      <c r="E58" s="162"/>
      <c r="F58" s="162"/>
      <c r="G58" s="163"/>
      <c r="H58" s="163"/>
      <c r="I58" s="12"/>
      <c r="J58" s="110"/>
      <c r="K58" s="110"/>
      <c r="L58" s="110"/>
      <c r="M58" s="110"/>
      <c r="N58" s="110"/>
      <c r="O58" s="86"/>
      <c r="P58" s="86"/>
    </row>
    <row r="59" spans="1:16" ht="15" hidden="1" x14ac:dyDescent="0.2">
      <c r="A59" s="160">
        <v>71</v>
      </c>
      <c r="B59" s="164"/>
      <c r="C59" s="162"/>
      <c r="D59" s="162"/>
      <c r="E59" s="162"/>
      <c r="F59" s="162"/>
      <c r="G59" s="163"/>
      <c r="H59" s="163"/>
      <c r="I59" s="12"/>
      <c r="J59" s="110"/>
      <c r="K59" s="110"/>
      <c r="L59" s="110"/>
      <c r="M59" s="110"/>
      <c r="N59" s="110"/>
      <c r="O59" s="86"/>
      <c r="P59" s="86"/>
    </row>
    <row r="60" spans="1:16" ht="15" hidden="1" x14ac:dyDescent="0.2">
      <c r="A60" s="160">
        <v>72</v>
      </c>
      <c r="B60" s="164"/>
      <c r="C60" s="162"/>
      <c r="D60" s="162"/>
      <c r="E60" s="162"/>
      <c r="F60" s="162"/>
      <c r="G60" s="163"/>
      <c r="H60" s="163"/>
      <c r="I60" s="12"/>
      <c r="J60" s="110"/>
      <c r="K60" s="110"/>
      <c r="L60" s="110"/>
      <c r="M60" s="110"/>
      <c r="N60" s="110"/>
      <c r="O60" s="86"/>
      <c r="P60" s="86"/>
    </row>
    <row r="61" spans="1:16" ht="15" hidden="1" x14ac:dyDescent="0.2">
      <c r="A61" s="160">
        <v>73</v>
      </c>
      <c r="B61" s="164"/>
      <c r="C61" s="162"/>
      <c r="D61" s="162"/>
      <c r="E61" s="162"/>
      <c r="F61" s="162"/>
      <c r="G61" s="163"/>
      <c r="H61" s="163"/>
      <c r="I61" s="12"/>
      <c r="J61" s="110"/>
      <c r="K61" s="110"/>
      <c r="L61" s="110"/>
      <c r="M61" s="110"/>
      <c r="N61" s="110"/>
      <c r="O61" s="86"/>
      <c r="P61" s="86"/>
    </row>
    <row r="62" spans="1:16" ht="15" hidden="1" x14ac:dyDescent="0.2">
      <c r="A62" s="160">
        <v>74</v>
      </c>
      <c r="B62" s="164"/>
      <c r="C62" s="162"/>
      <c r="D62" s="162"/>
      <c r="E62" s="162"/>
      <c r="F62" s="162"/>
      <c r="G62" s="163"/>
      <c r="H62" s="163"/>
      <c r="I62" s="12"/>
      <c r="J62" s="110"/>
      <c r="K62" s="110"/>
      <c r="L62" s="110"/>
      <c r="M62" s="110"/>
      <c r="N62" s="110"/>
      <c r="O62" s="86"/>
      <c r="P62" s="86"/>
    </row>
    <row r="63" spans="1:16" ht="15" hidden="1" x14ac:dyDescent="0.2">
      <c r="A63" s="160">
        <v>75</v>
      </c>
      <c r="B63" s="164"/>
      <c r="C63" s="162"/>
      <c r="D63" s="162"/>
      <c r="E63" s="162"/>
      <c r="F63" s="162"/>
      <c r="G63" s="163"/>
      <c r="H63" s="163"/>
      <c r="I63" s="12"/>
      <c r="J63" s="110"/>
      <c r="K63" s="110"/>
      <c r="L63" s="110"/>
      <c r="M63" s="110"/>
      <c r="N63" s="110"/>
      <c r="O63" s="86"/>
      <c r="P63" s="86"/>
    </row>
    <row r="64" spans="1:16" ht="15" hidden="1" x14ac:dyDescent="0.2">
      <c r="A64" s="160">
        <v>76</v>
      </c>
      <c r="B64" s="164"/>
      <c r="C64" s="162"/>
      <c r="D64" s="162"/>
      <c r="E64" s="162"/>
      <c r="F64" s="162"/>
      <c r="G64" s="163"/>
      <c r="H64" s="163"/>
      <c r="I64" s="12"/>
      <c r="J64" s="110"/>
      <c r="K64" s="110"/>
      <c r="L64" s="110"/>
      <c r="M64" s="110"/>
      <c r="N64" s="110"/>
      <c r="O64" s="86"/>
      <c r="P64" s="86"/>
    </row>
    <row r="65" spans="1:16" ht="15" hidden="1" x14ac:dyDescent="0.2">
      <c r="A65" s="160">
        <v>77</v>
      </c>
      <c r="B65" s="164"/>
      <c r="C65" s="162"/>
      <c r="D65" s="162"/>
      <c r="E65" s="162"/>
      <c r="F65" s="162"/>
      <c r="G65" s="163"/>
      <c r="H65" s="163"/>
      <c r="I65" s="12"/>
      <c r="J65" s="110"/>
      <c r="K65" s="110"/>
      <c r="L65" s="110"/>
      <c r="M65" s="110"/>
      <c r="N65" s="110"/>
      <c r="O65" s="86"/>
      <c r="P65" s="86"/>
    </row>
    <row r="66" spans="1:16" ht="15" hidden="1" x14ac:dyDescent="0.2">
      <c r="A66" s="160">
        <v>78</v>
      </c>
      <c r="B66" s="164"/>
      <c r="C66" s="162"/>
      <c r="D66" s="162"/>
      <c r="E66" s="162"/>
      <c r="F66" s="162"/>
      <c r="G66" s="163"/>
      <c r="H66" s="163"/>
      <c r="I66" s="12"/>
      <c r="J66" s="110"/>
      <c r="K66" s="110"/>
      <c r="L66" s="110"/>
      <c r="M66" s="110"/>
      <c r="N66" s="110"/>
      <c r="O66" s="86"/>
      <c r="P66" s="86"/>
    </row>
    <row r="67" spans="1:16" ht="15" hidden="1" x14ac:dyDescent="0.2">
      <c r="A67" s="160">
        <v>79</v>
      </c>
      <c r="B67" s="164"/>
      <c r="C67" s="162"/>
      <c r="D67" s="162"/>
      <c r="E67" s="162"/>
      <c r="F67" s="162"/>
      <c r="G67" s="163"/>
      <c r="H67" s="163"/>
      <c r="I67" s="12"/>
      <c r="J67" s="110"/>
      <c r="K67" s="110"/>
      <c r="L67" s="110"/>
      <c r="M67" s="110"/>
      <c r="N67" s="110"/>
      <c r="O67" s="86"/>
      <c r="P67" s="86"/>
    </row>
    <row r="68" spans="1:16" ht="15" hidden="1" x14ac:dyDescent="0.2">
      <c r="A68" s="160">
        <v>80</v>
      </c>
      <c r="B68" s="164"/>
      <c r="C68" s="162"/>
      <c r="D68" s="162"/>
      <c r="E68" s="162"/>
      <c r="F68" s="162"/>
      <c r="G68" s="163"/>
      <c r="H68" s="163"/>
      <c r="I68" s="12"/>
      <c r="J68" s="110"/>
      <c r="K68" s="110"/>
      <c r="L68" s="110"/>
      <c r="M68" s="110"/>
      <c r="N68" s="110"/>
      <c r="O68" s="86"/>
      <c r="P68" s="86"/>
    </row>
    <row r="69" spans="1:16" ht="15" hidden="1" x14ac:dyDescent="0.2">
      <c r="A69" s="160">
        <v>81</v>
      </c>
      <c r="B69" s="164"/>
      <c r="C69" s="162"/>
      <c r="D69" s="162"/>
      <c r="E69" s="162"/>
      <c r="F69" s="162"/>
      <c r="G69" s="163"/>
      <c r="H69" s="163"/>
      <c r="I69" s="12"/>
      <c r="J69" s="110"/>
      <c r="K69" s="110"/>
      <c r="L69" s="110"/>
      <c r="M69" s="110"/>
      <c r="N69" s="110"/>
      <c r="O69" s="86"/>
      <c r="P69" s="86"/>
    </row>
    <row r="70" spans="1:16" ht="15" hidden="1" x14ac:dyDescent="0.2">
      <c r="A70" s="160">
        <v>82</v>
      </c>
      <c r="B70" s="164"/>
      <c r="C70" s="162"/>
      <c r="D70" s="162"/>
      <c r="E70" s="162"/>
      <c r="F70" s="162"/>
      <c r="G70" s="163"/>
      <c r="H70" s="163"/>
      <c r="I70" s="12"/>
      <c r="J70" s="110"/>
      <c r="K70" s="110"/>
      <c r="L70" s="110"/>
      <c r="M70" s="110"/>
      <c r="N70" s="110"/>
      <c r="O70" s="86"/>
      <c r="P70" s="86"/>
    </row>
    <row r="71" spans="1:16" ht="15" hidden="1" x14ac:dyDescent="0.2">
      <c r="A71" s="160">
        <v>83</v>
      </c>
      <c r="B71" s="164"/>
      <c r="C71" s="162"/>
      <c r="D71" s="162"/>
      <c r="E71" s="162"/>
      <c r="F71" s="162"/>
      <c r="G71" s="163"/>
      <c r="H71" s="163"/>
      <c r="I71" s="12"/>
      <c r="J71" s="110"/>
      <c r="K71" s="110"/>
      <c r="L71" s="110"/>
      <c r="M71" s="110"/>
      <c r="N71" s="110"/>
      <c r="O71" s="86"/>
      <c r="P71" s="86"/>
    </row>
    <row r="72" spans="1:16" ht="15" hidden="1" x14ac:dyDescent="0.2">
      <c r="A72" s="160">
        <v>84</v>
      </c>
      <c r="B72" s="164" t="s">
        <v>3</v>
      </c>
      <c r="C72" s="162"/>
      <c r="D72" s="162"/>
      <c r="E72" s="162"/>
      <c r="F72" s="162"/>
      <c r="G72" s="163"/>
      <c r="H72" s="163"/>
      <c r="I72" s="12"/>
      <c r="J72" s="110"/>
      <c r="K72" s="110"/>
      <c r="L72" s="110"/>
      <c r="M72" s="110"/>
      <c r="N72" s="110"/>
      <c r="O72" s="86"/>
      <c r="P72" s="86"/>
    </row>
    <row r="73" spans="1:16" ht="15" hidden="1" x14ac:dyDescent="0.2">
      <c r="A73" s="160">
        <v>1</v>
      </c>
      <c r="B73" s="164" t="s">
        <v>4</v>
      </c>
      <c r="C73" s="165"/>
      <c r="D73" s="165"/>
      <c r="E73" s="165"/>
      <c r="F73" s="165"/>
      <c r="G73" s="163"/>
      <c r="H73" s="163"/>
      <c r="I73" s="12"/>
      <c r="J73" s="110"/>
      <c r="K73" s="110"/>
      <c r="L73" s="110"/>
      <c r="M73" s="110"/>
      <c r="N73" s="110"/>
      <c r="O73" s="86"/>
      <c r="P73" s="86"/>
    </row>
    <row r="74" spans="1:16" ht="15" hidden="1" x14ac:dyDescent="0.2">
      <c r="A74" s="160">
        <v>2</v>
      </c>
      <c r="B74" s="164" t="s">
        <v>1</v>
      </c>
      <c r="C74" s="162"/>
      <c r="D74" s="162"/>
      <c r="E74" s="162"/>
      <c r="F74" s="162"/>
      <c r="G74" s="163"/>
      <c r="H74" s="163"/>
      <c r="I74" s="11"/>
      <c r="J74" s="110"/>
      <c r="K74" s="110"/>
      <c r="L74" s="110"/>
      <c r="M74" s="110"/>
      <c r="N74" s="110"/>
      <c r="O74" s="86"/>
      <c r="P74" s="86"/>
    </row>
    <row r="75" spans="1:16" ht="15" hidden="1" x14ac:dyDescent="0.2">
      <c r="A75" s="160">
        <v>3</v>
      </c>
      <c r="B75" s="164" t="s">
        <v>5</v>
      </c>
      <c r="C75" s="162"/>
      <c r="D75" s="162"/>
      <c r="E75" s="162"/>
      <c r="F75" s="162"/>
      <c r="G75" s="163"/>
      <c r="H75" s="163"/>
      <c r="I75" s="11"/>
      <c r="J75" s="110"/>
      <c r="K75" s="110"/>
      <c r="L75" s="110"/>
      <c r="M75" s="110"/>
      <c r="N75" s="110"/>
      <c r="O75" s="3"/>
    </row>
    <row r="76" spans="1:16" hidden="1" x14ac:dyDescent="0.15">
      <c r="A76" s="160"/>
      <c r="B76" s="166"/>
      <c r="C76" s="167"/>
      <c r="D76" s="167"/>
      <c r="E76" s="167"/>
      <c r="F76" s="167"/>
      <c r="G76" s="167"/>
      <c r="H76" s="167"/>
      <c r="I76" s="13"/>
    </row>
    <row r="77" spans="1:16" ht="18" hidden="1" x14ac:dyDescent="0.2">
      <c r="A77" s="273" t="s">
        <v>16</v>
      </c>
      <c r="B77" s="274"/>
      <c r="C77" s="274"/>
      <c r="D77" s="274"/>
      <c r="E77" s="274"/>
      <c r="F77" s="274"/>
      <c r="G77" s="274"/>
      <c r="H77" s="274"/>
      <c r="I77" s="109"/>
    </row>
    <row r="78" spans="1:16" hidden="1" x14ac:dyDescent="0.15">
      <c r="A78" s="275" t="s">
        <v>0</v>
      </c>
      <c r="B78" s="276"/>
      <c r="C78" s="276"/>
      <c r="D78" s="276"/>
      <c r="E78" s="276"/>
      <c r="F78" s="276"/>
      <c r="G78" s="276"/>
      <c r="H78" s="276"/>
      <c r="I78" s="13"/>
    </row>
    <row r="79" spans="1:16" hidden="1" x14ac:dyDescent="0.15">
      <c r="A79" s="160" t="s">
        <v>2</v>
      </c>
      <c r="B79" s="161" t="s">
        <v>2</v>
      </c>
      <c r="C79" s="168">
        <v>1000</v>
      </c>
      <c r="D79" s="168"/>
      <c r="E79" s="168"/>
      <c r="F79" s="168">
        <v>2000</v>
      </c>
      <c r="G79" s="168">
        <v>3500</v>
      </c>
      <c r="H79" s="169"/>
      <c r="I79" s="13"/>
    </row>
    <row r="80" spans="1:16" ht="15" hidden="1" x14ac:dyDescent="0.2">
      <c r="A80" s="160">
        <v>18</v>
      </c>
      <c r="B80" s="164"/>
      <c r="C80" s="170"/>
      <c r="D80" s="170"/>
      <c r="E80" s="170"/>
      <c r="F80" s="170"/>
      <c r="G80" s="170"/>
      <c r="H80" s="170"/>
      <c r="I80" s="13"/>
      <c r="J80" s="110"/>
      <c r="K80" s="110"/>
      <c r="L80" s="110"/>
      <c r="M80" s="110"/>
      <c r="N80" s="110"/>
    </row>
    <row r="81" spans="1:14" ht="15" hidden="1" x14ac:dyDescent="0.2">
      <c r="A81" s="160">
        <v>19</v>
      </c>
      <c r="B81" s="164"/>
      <c r="C81" s="170"/>
      <c r="D81" s="170"/>
      <c r="E81" s="170"/>
      <c r="F81" s="170"/>
      <c r="G81" s="170"/>
      <c r="H81" s="170"/>
      <c r="I81" s="13"/>
      <c r="J81" s="110"/>
      <c r="K81" s="110"/>
      <c r="L81" s="110"/>
      <c r="M81" s="110"/>
      <c r="N81" s="110"/>
    </row>
    <row r="82" spans="1:14" ht="15" hidden="1" x14ac:dyDescent="0.2">
      <c r="A82" s="160">
        <v>20</v>
      </c>
      <c r="B82" s="164"/>
      <c r="C82" s="170"/>
      <c r="D82" s="170"/>
      <c r="E82" s="170"/>
      <c r="F82" s="170"/>
      <c r="G82" s="170"/>
      <c r="H82" s="170"/>
      <c r="I82" s="13"/>
      <c r="J82" s="110"/>
      <c r="K82" s="110"/>
      <c r="L82" s="110"/>
      <c r="M82" s="110"/>
      <c r="N82" s="110"/>
    </row>
    <row r="83" spans="1:14" ht="15" hidden="1" x14ac:dyDescent="0.2">
      <c r="A83" s="160">
        <v>21</v>
      </c>
      <c r="B83" s="164"/>
      <c r="C83" s="170"/>
      <c r="D83" s="170"/>
      <c r="E83" s="170"/>
      <c r="F83" s="170"/>
      <c r="G83" s="170"/>
      <c r="H83" s="170"/>
      <c r="I83" s="13"/>
      <c r="J83" s="110"/>
      <c r="K83" s="110"/>
      <c r="L83" s="110"/>
      <c r="M83" s="110"/>
      <c r="N83" s="110"/>
    </row>
    <row r="84" spans="1:14" ht="15" hidden="1" x14ac:dyDescent="0.2">
      <c r="A84" s="160">
        <v>22</v>
      </c>
      <c r="B84" s="164"/>
      <c r="C84" s="170"/>
      <c r="D84" s="170"/>
      <c r="E84" s="170"/>
      <c r="F84" s="170"/>
      <c r="G84" s="170"/>
      <c r="H84" s="170"/>
      <c r="I84" s="13"/>
      <c r="J84" s="110"/>
      <c r="K84" s="110"/>
      <c r="L84" s="110"/>
      <c r="M84" s="110"/>
      <c r="N84" s="110"/>
    </row>
    <row r="85" spans="1:14" ht="15" hidden="1" x14ac:dyDescent="0.2">
      <c r="A85" s="160">
        <v>23</v>
      </c>
      <c r="B85" s="164"/>
      <c r="C85" s="170"/>
      <c r="D85" s="170"/>
      <c r="E85" s="170"/>
      <c r="F85" s="170"/>
      <c r="G85" s="170"/>
      <c r="H85" s="170"/>
      <c r="I85" s="13"/>
      <c r="J85" s="110"/>
      <c r="K85" s="110"/>
      <c r="L85" s="110"/>
      <c r="M85" s="110"/>
      <c r="N85" s="110"/>
    </row>
    <row r="86" spans="1:14" ht="15" hidden="1" x14ac:dyDescent="0.2">
      <c r="A86" s="160">
        <v>24</v>
      </c>
      <c r="B86" s="164"/>
      <c r="C86" s="170"/>
      <c r="D86" s="170"/>
      <c r="E86" s="170"/>
      <c r="F86" s="170"/>
      <c r="G86" s="170"/>
      <c r="H86" s="170"/>
      <c r="I86" s="13"/>
      <c r="J86" s="110"/>
      <c r="K86" s="110"/>
      <c r="L86" s="110"/>
      <c r="M86" s="110"/>
      <c r="N86" s="110"/>
    </row>
    <row r="87" spans="1:14" ht="15" hidden="1" x14ac:dyDescent="0.2">
      <c r="A87" s="160">
        <v>25</v>
      </c>
      <c r="B87" s="164"/>
      <c r="C87" s="170"/>
      <c r="D87" s="170"/>
      <c r="E87" s="170"/>
      <c r="F87" s="170"/>
      <c r="G87" s="170"/>
      <c r="H87" s="170"/>
      <c r="I87" s="13"/>
      <c r="J87" s="110"/>
      <c r="K87" s="110"/>
      <c r="L87" s="110"/>
      <c r="M87" s="110"/>
      <c r="N87" s="110"/>
    </row>
    <row r="88" spans="1:14" ht="15" hidden="1" x14ac:dyDescent="0.2">
      <c r="A88" s="160">
        <v>26</v>
      </c>
      <c r="B88" s="164"/>
      <c r="C88" s="170"/>
      <c r="D88" s="170"/>
      <c r="E88" s="170"/>
      <c r="F88" s="170"/>
      <c r="G88" s="170"/>
      <c r="H88" s="170"/>
      <c r="I88" s="13"/>
      <c r="J88" s="110"/>
      <c r="K88" s="110"/>
      <c r="L88" s="110"/>
      <c r="M88" s="110"/>
      <c r="N88" s="110"/>
    </row>
    <row r="89" spans="1:14" ht="15" hidden="1" x14ac:dyDescent="0.2">
      <c r="A89" s="160">
        <v>27</v>
      </c>
      <c r="B89" s="164"/>
      <c r="C89" s="170"/>
      <c r="D89" s="170"/>
      <c r="E89" s="170"/>
      <c r="F89" s="170"/>
      <c r="G89" s="170"/>
      <c r="H89" s="170"/>
      <c r="I89" s="13"/>
      <c r="J89" s="110"/>
      <c r="K89" s="110"/>
      <c r="L89" s="110"/>
      <c r="M89" s="110"/>
      <c r="N89" s="110"/>
    </row>
    <row r="90" spans="1:14" ht="15" hidden="1" x14ac:dyDescent="0.2">
      <c r="A90" s="160">
        <v>28</v>
      </c>
      <c r="B90" s="164"/>
      <c r="C90" s="170"/>
      <c r="D90" s="170"/>
      <c r="E90" s="170"/>
      <c r="F90" s="170"/>
      <c r="G90" s="170"/>
      <c r="H90" s="170"/>
      <c r="I90" s="13"/>
      <c r="J90" s="110"/>
      <c r="K90" s="110"/>
      <c r="L90" s="110"/>
      <c r="M90" s="110"/>
      <c r="N90" s="110"/>
    </row>
    <row r="91" spans="1:14" ht="15" hidden="1" x14ac:dyDescent="0.2">
      <c r="A91" s="160">
        <v>29</v>
      </c>
      <c r="B91" s="164"/>
      <c r="C91" s="170"/>
      <c r="D91" s="170"/>
      <c r="E91" s="170"/>
      <c r="F91" s="170"/>
      <c r="G91" s="170"/>
      <c r="H91" s="170"/>
      <c r="I91" s="13"/>
      <c r="J91" s="110"/>
      <c r="K91" s="110"/>
      <c r="L91" s="110"/>
      <c r="M91" s="110"/>
      <c r="N91" s="110"/>
    </row>
    <row r="92" spans="1:14" ht="15" hidden="1" x14ac:dyDescent="0.2">
      <c r="A92" s="160">
        <v>30</v>
      </c>
      <c r="B92" s="164"/>
      <c r="C92" s="170"/>
      <c r="D92" s="170"/>
      <c r="E92" s="170"/>
      <c r="F92" s="170"/>
      <c r="G92" s="170"/>
      <c r="H92" s="170"/>
      <c r="I92" s="13"/>
      <c r="J92" s="110"/>
      <c r="K92" s="110"/>
      <c r="L92" s="110"/>
      <c r="M92" s="110"/>
      <c r="N92" s="110"/>
    </row>
    <row r="93" spans="1:14" ht="15" hidden="1" x14ac:dyDescent="0.2">
      <c r="A93" s="160">
        <v>31</v>
      </c>
      <c r="B93" s="164"/>
      <c r="C93" s="170"/>
      <c r="D93" s="170"/>
      <c r="E93" s="170"/>
      <c r="F93" s="170"/>
      <c r="G93" s="170"/>
      <c r="H93" s="170"/>
      <c r="I93" s="13"/>
      <c r="J93" s="110"/>
      <c r="K93" s="110"/>
      <c r="L93" s="110"/>
      <c r="M93" s="110"/>
      <c r="N93" s="110"/>
    </row>
    <row r="94" spans="1:14" ht="15" hidden="1" x14ac:dyDescent="0.2">
      <c r="A94" s="160">
        <v>32</v>
      </c>
      <c r="B94" s="164"/>
      <c r="C94" s="170"/>
      <c r="D94" s="170"/>
      <c r="E94" s="170"/>
      <c r="F94" s="170"/>
      <c r="G94" s="170"/>
      <c r="H94" s="170"/>
      <c r="I94" s="13"/>
      <c r="J94" s="110"/>
      <c r="K94" s="110"/>
      <c r="L94" s="110"/>
      <c r="M94" s="110"/>
      <c r="N94" s="110"/>
    </row>
    <row r="95" spans="1:14" ht="15" hidden="1" x14ac:dyDescent="0.2">
      <c r="A95" s="160">
        <v>33</v>
      </c>
      <c r="B95" s="164"/>
      <c r="C95" s="170"/>
      <c r="D95" s="170"/>
      <c r="E95" s="170"/>
      <c r="F95" s="170"/>
      <c r="G95" s="170"/>
      <c r="H95" s="170"/>
      <c r="I95" s="13"/>
      <c r="J95" s="110"/>
      <c r="K95" s="110"/>
      <c r="L95" s="110"/>
      <c r="M95" s="110"/>
      <c r="N95" s="110"/>
    </row>
    <row r="96" spans="1:14" ht="15" hidden="1" x14ac:dyDescent="0.2">
      <c r="A96" s="160">
        <v>34</v>
      </c>
      <c r="B96" s="164"/>
      <c r="C96" s="170"/>
      <c r="D96" s="170"/>
      <c r="E96" s="170"/>
      <c r="F96" s="170"/>
      <c r="G96" s="170"/>
      <c r="H96" s="170"/>
      <c r="I96" s="13"/>
      <c r="J96" s="110"/>
      <c r="K96" s="110"/>
      <c r="L96" s="110"/>
      <c r="M96" s="110"/>
      <c r="N96" s="110"/>
    </row>
    <row r="97" spans="1:14" ht="15" hidden="1" x14ac:dyDescent="0.2">
      <c r="A97" s="160">
        <v>35</v>
      </c>
      <c r="B97" s="164"/>
      <c r="C97" s="170"/>
      <c r="D97" s="170"/>
      <c r="E97" s="170"/>
      <c r="F97" s="170"/>
      <c r="G97" s="170"/>
      <c r="H97" s="170"/>
      <c r="I97" s="13"/>
      <c r="J97" s="110"/>
      <c r="K97" s="110"/>
      <c r="L97" s="110"/>
      <c r="M97" s="110"/>
      <c r="N97" s="110"/>
    </row>
    <row r="98" spans="1:14" ht="15" hidden="1" x14ac:dyDescent="0.2">
      <c r="A98" s="160">
        <v>36</v>
      </c>
      <c r="B98" s="164"/>
      <c r="C98" s="170"/>
      <c r="D98" s="170"/>
      <c r="E98" s="170"/>
      <c r="F98" s="170"/>
      <c r="G98" s="170"/>
      <c r="H98" s="170"/>
      <c r="I98" s="13"/>
      <c r="J98" s="110"/>
      <c r="K98" s="110"/>
      <c r="L98" s="110"/>
      <c r="M98" s="110"/>
      <c r="N98" s="110"/>
    </row>
    <row r="99" spans="1:14" ht="15" hidden="1" x14ac:dyDescent="0.2">
      <c r="A99" s="160">
        <v>37</v>
      </c>
      <c r="B99" s="164"/>
      <c r="C99" s="170"/>
      <c r="D99" s="170"/>
      <c r="E99" s="170"/>
      <c r="F99" s="170"/>
      <c r="G99" s="170"/>
      <c r="H99" s="170"/>
      <c r="I99" s="13"/>
      <c r="J99" s="110"/>
      <c r="K99" s="110"/>
      <c r="L99" s="110"/>
      <c r="M99" s="110"/>
      <c r="N99" s="110"/>
    </row>
    <row r="100" spans="1:14" ht="15" hidden="1" x14ac:dyDescent="0.2">
      <c r="A100" s="160">
        <v>38</v>
      </c>
      <c r="B100" s="164"/>
      <c r="C100" s="170"/>
      <c r="D100" s="170"/>
      <c r="E100" s="170"/>
      <c r="F100" s="170"/>
      <c r="G100" s="170"/>
      <c r="H100" s="170"/>
      <c r="I100" s="13"/>
      <c r="J100" s="110"/>
      <c r="K100" s="110"/>
      <c r="L100" s="110"/>
      <c r="M100" s="110"/>
      <c r="N100" s="110"/>
    </row>
    <row r="101" spans="1:14" ht="15" hidden="1" x14ac:dyDescent="0.2">
      <c r="A101" s="160">
        <v>39</v>
      </c>
      <c r="B101" s="164"/>
      <c r="C101" s="170"/>
      <c r="D101" s="170"/>
      <c r="E101" s="170"/>
      <c r="F101" s="170"/>
      <c r="G101" s="170"/>
      <c r="H101" s="170"/>
      <c r="I101" s="13"/>
      <c r="J101" s="110"/>
      <c r="K101" s="110"/>
      <c r="L101" s="110"/>
      <c r="M101" s="110"/>
      <c r="N101" s="110"/>
    </row>
    <row r="102" spans="1:14" ht="15" hidden="1" x14ac:dyDescent="0.2">
      <c r="A102" s="160">
        <v>40</v>
      </c>
      <c r="B102" s="164"/>
      <c r="C102" s="170"/>
      <c r="D102" s="170"/>
      <c r="E102" s="170"/>
      <c r="F102" s="170"/>
      <c r="G102" s="170"/>
      <c r="H102" s="170"/>
      <c r="I102" s="13"/>
      <c r="J102" s="110"/>
      <c r="K102" s="110"/>
      <c r="L102" s="110"/>
      <c r="M102" s="110"/>
      <c r="N102" s="110"/>
    </row>
    <row r="103" spans="1:14" ht="15" hidden="1" x14ac:dyDescent="0.2">
      <c r="A103" s="160">
        <v>41</v>
      </c>
      <c r="B103" s="164"/>
      <c r="C103" s="170"/>
      <c r="D103" s="170"/>
      <c r="E103" s="170"/>
      <c r="F103" s="170"/>
      <c r="G103" s="170"/>
      <c r="H103" s="170"/>
      <c r="I103" s="13"/>
      <c r="J103" s="110"/>
      <c r="K103" s="110"/>
      <c r="L103" s="110"/>
      <c r="M103" s="110"/>
      <c r="N103" s="110"/>
    </row>
    <row r="104" spans="1:14" ht="15" hidden="1" x14ac:dyDescent="0.2">
      <c r="A104" s="160">
        <v>42</v>
      </c>
      <c r="B104" s="164"/>
      <c r="C104" s="170"/>
      <c r="D104" s="170"/>
      <c r="E104" s="170"/>
      <c r="F104" s="170"/>
      <c r="G104" s="170"/>
      <c r="H104" s="170"/>
      <c r="I104" s="13"/>
      <c r="J104" s="110"/>
      <c r="K104" s="110"/>
      <c r="L104" s="110"/>
      <c r="M104" s="110"/>
      <c r="N104" s="110"/>
    </row>
    <row r="105" spans="1:14" ht="15" hidden="1" x14ac:dyDescent="0.2">
      <c r="A105" s="160">
        <v>43</v>
      </c>
      <c r="B105" s="164"/>
      <c r="C105" s="170"/>
      <c r="D105" s="170"/>
      <c r="E105" s="170"/>
      <c r="F105" s="170"/>
      <c r="G105" s="170"/>
      <c r="H105" s="170"/>
      <c r="I105" s="13"/>
      <c r="J105" s="110"/>
      <c r="K105" s="110"/>
      <c r="L105" s="110"/>
      <c r="M105" s="110"/>
      <c r="N105" s="110"/>
    </row>
    <row r="106" spans="1:14" ht="15" hidden="1" x14ac:dyDescent="0.2">
      <c r="A106" s="160">
        <v>44</v>
      </c>
      <c r="B106" s="164"/>
      <c r="C106" s="170"/>
      <c r="D106" s="170"/>
      <c r="E106" s="170"/>
      <c r="F106" s="170"/>
      <c r="G106" s="170"/>
      <c r="H106" s="170"/>
      <c r="I106" s="13"/>
      <c r="J106" s="110"/>
      <c r="K106" s="110"/>
      <c r="L106" s="110"/>
      <c r="M106" s="110"/>
      <c r="N106" s="110"/>
    </row>
    <row r="107" spans="1:14" ht="15" hidden="1" x14ac:dyDescent="0.2">
      <c r="A107" s="160">
        <v>45</v>
      </c>
      <c r="B107" s="164"/>
      <c r="C107" s="170"/>
      <c r="D107" s="170"/>
      <c r="E107" s="170"/>
      <c r="F107" s="170"/>
      <c r="G107" s="170"/>
      <c r="H107" s="170"/>
      <c r="I107" s="13"/>
      <c r="J107" s="110"/>
      <c r="K107" s="110"/>
      <c r="L107" s="110"/>
      <c r="M107" s="110"/>
      <c r="N107" s="110"/>
    </row>
    <row r="108" spans="1:14" ht="15" hidden="1" x14ac:dyDescent="0.2">
      <c r="A108" s="160">
        <v>46</v>
      </c>
      <c r="B108" s="164"/>
      <c r="C108" s="170"/>
      <c r="D108" s="170"/>
      <c r="E108" s="170"/>
      <c r="F108" s="170"/>
      <c r="G108" s="170"/>
      <c r="H108" s="170"/>
      <c r="I108" s="13"/>
      <c r="J108" s="110"/>
      <c r="K108" s="110"/>
      <c r="L108" s="110"/>
      <c r="M108" s="110"/>
      <c r="N108" s="110"/>
    </row>
    <row r="109" spans="1:14" ht="15" hidden="1" x14ac:dyDescent="0.2">
      <c r="A109" s="160">
        <v>47</v>
      </c>
      <c r="B109" s="164"/>
      <c r="C109" s="170"/>
      <c r="D109" s="170"/>
      <c r="E109" s="170"/>
      <c r="F109" s="170"/>
      <c r="G109" s="170"/>
      <c r="H109" s="170"/>
      <c r="I109" s="13"/>
      <c r="J109" s="110"/>
      <c r="K109" s="110"/>
      <c r="L109" s="110"/>
      <c r="M109" s="110"/>
      <c r="N109" s="110"/>
    </row>
    <row r="110" spans="1:14" ht="15" hidden="1" x14ac:dyDescent="0.2">
      <c r="A110" s="160">
        <v>48</v>
      </c>
      <c r="B110" s="164"/>
      <c r="C110" s="170"/>
      <c r="D110" s="170"/>
      <c r="E110" s="170"/>
      <c r="F110" s="170"/>
      <c r="G110" s="170"/>
      <c r="H110" s="170"/>
      <c r="I110" s="13"/>
      <c r="J110" s="110"/>
      <c r="K110" s="110"/>
      <c r="L110" s="110"/>
      <c r="M110" s="110"/>
      <c r="N110" s="110"/>
    </row>
    <row r="111" spans="1:14" ht="15" hidden="1" x14ac:dyDescent="0.2">
      <c r="A111" s="160">
        <v>49</v>
      </c>
      <c r="B111" s="164"/>
      <c r="C111" s="170"/>
      <c r="D111" s="170"/>
      <c r="E111" s="170"/>
      <c r="F111" s="170"/>
      <c r="G111" s="170"/>
      <c r="H111" s="170"/>
      <c r="I111" s="13"/>
      <c r="J111" s="110"/>
      <c r="K111" s="110"/>
      <c r="L111" s="110"/>
      <c r="M111" s="110"/>
      <c r="N111" s="110"/>
    </row>
    <row r="112" spans="1:14" ht="15" hidden="1" x14ac:dyDescent="0.2">
      <c r="A112" s="160">
        <v>50</v>
      </c>
      <c r="B112" s="164"/>
      <c r="C112" s="170"/>
      <c r="D112" s="170"/>
      <c r="E112" s="170"/>
      <c r="F112" s="170"/>
      <c r="G112" s="170"/>
      <c r="H112" s="170"/>
      <c r="I112" s="13"/>
      <c r="J112" s="110"/>
      <c r="K112" s="110"/>
      <c r="L112" s="110"/>
      <c r="M112" s="110"/>
      <c r="N112" s="110"/>
    </row>
    <row r="113" spans="1:14" ht="15" hidden="1" x14ac:dyDescent="0.2">
      <c r="A113" s="160">
        <v>51</v>
      </c>
      <c r="B113" s="164"/>
      <c r="C113" s="170"/>
      <c r="D113" s="170"/>
      <c r="E113" s="170"/>
      <c r="F113" s="170"/>
      <c r="G113" s="170"/>
      <c r="H113" s="170"/>
      <c r="I113" s="13"/>
      <c r="J113" s="110"/>
      <c r="K113" s="110"/>
      <c r="L113" s="110"/>
      <c r="M113" s="110"/>
      <c r="N113" s="110"/>
    </row>
    <row r="114" spans="1:14" ht="15" hidden="1" x14ac:dyDescent="0.2">
      <c r="A114" s="160">
        <v>52</v>
      </c>
      <c r="B114" s="164"/>
      <c r="C114" s="170"/>
      <c r="D114" s="170"/>
      <c r="E114" s="170"/>
      <c r="F114" s="170"/>
      <c r="G114" s="170"/>
      <c r="H114" s="170"/>
      <c r="I114" s="13"/>
      <c r="J114" s="110"/>
      <c r="K114" s="110"/>
      <c r="L114" s="110"/>
      <c r="M114" s="110"/>
      <c r="N114" s="110"/>
    </row>
    <row r="115" spans="1:14" ht="15" hidden="1" x14ac:dyDescent="0.2">
      <c r="A115" s="160">
        <v>53</v>
      </c>
      <c r="B115" s="164"/>
      <c r="C115" s="170"/>
      <c r="D115" s="170"/>
      <c r="E115" s="170"/>
      <c r="F115" s="170"/>
      <c r="G115" s="170"/>
      <c r="H115" s="170"/>
      <c r="I115" s="13"/>
      <c r="J115" s="110"/>
      <c r="K115" s="110"/>
      <c r="L115" s="110"/>
      <c r="M115" s="110"/>
      <c r="N115" s="110"/>
    </row>
    <row r="116" spans="1:14" ht="15" hidden="1" x14ac:dyDescent="0.2">
      <c r="A116" s="160">
        <v>54</v>
      </c>
      <c r="B116" s="164"/>
      <c r="C116" s="170"/>
      <c r="D116" s="170"/>
      <c r="E116" s="170"/>
      <c r="F116" s="170"/>
      <c r="G116" s="170"/>
      <c r="H116" s="170"/>
      <c r="I116" s="13"/>
      <c r="J116" s="110"/>
      <c r="K116" s="110"/>
      <c r="L116" s="110"/>
      <c r="M116" s="110"/>
      <c r="N116" s="110"/>
    </row>
    <row r="117" spans="1:14" ht="15" hidden="1" x14ac:dyDescent="0.2">
      <c r="A117" s="160">
        <v>55</v>
      </c>
      <c r="B117" s="164"/>
      <c r="C117" s="170"/>
      <c r="D117" s="170"/>
      <c r="E117" s="170"/>
      <c r="F117" s="170"/>
      <c r="G117" s="170"/>
      <c r="H117" s="170"/>
      <c r="I117" s="13"/>
      <c r="J117" s="110"/>
      <c r="K117" s="110"/>
      <c r="L117" s="110"/>
      <c r="M117" s="110"/>
      <c r="N117" s="110"/>
    </row>
    <row r="118" spans="1:14" ht="15" hidden="1" x14ac:dyDescent="0.2">
      <c r="A118" s="160">
        <v>56</v>
      </c>
      <c r="B118" s="164"/>
      <c r="C118" s="170"/>
      <c r="D118" s="170"/>
      <c r="E118" s="170"/>
      <c r="F118" s="170"/>
      <c r="G118" s="170"/>
      <c r="H118" s="170"/>
      <c r="I118" s="13"/>
      <c r="J118" s="110"/>
      <c r="K118" s="110"/>
      <c r="L118" s="110"/>
      <c r="M118" s="110"/>
      <c r="N118" s="110"/>
    </row>
    <row r="119" spans="1:14" ht="15" hidden="1" x14ac:dyDescent="0.2">
      <c r="A119" s="160">
        <v>57</v>
      </c>
      <c r="B119" s="164"/>
      <c r="C119" s="170"/>
      <c r="D119" s="170"/>
      <c r="E119" s="170"/>
      <c r="F119" s="170"/>
      <c r="G119" s="170"/>
      <c r="H119" s="170"/>
      <c r="I119" s="13"/>
      <c r="J119" s="110"/>
      <c r="K119" s="110"/>
      <c r="L119" s="110"/>
      <c r="M119" s="110"/>
      <c r="N119" s="110"/>
    </row>
    <row r="120" spans="1:14" ht="15" hidden="1" x14ac:dyDescent="0.2">
      <c r="A120" s="160">
        <v>58</v>
      </c>
      <c r="B120" s="164"/>
      <c r="C120" s="170"/>
      <c r="D120" s="170"/>
      <c r="E120" s="170"/>
      <c r="F120" s="170"/>
      <c r="G120" s="170"/>
      <c r="H120" s="170"/>
      <c r="I120" s="13"/>
      <c r="J120" s="110"/>
      <c r="K120" s="110"/>
      <c r="L120" s="110"/>
      <c r="M120" s="110"/>
      <c r="N120" s="110"/>
    </row>
    <row r="121" spans="1:14" ht="15" hidden="1" x14ac:dyDescent="0.2">
      <c r="A121" s="160">
        <v>59</v>
      </c>
      <c r="B121" s="164"/>
      <c r="C121" s="170"/>
      <c r="D121" s="170"/>
      <c r="E121" s="170"/>
      <c r="F121" s="170"/>
      <c r="G121" s="170"/>
      <c r="H121" s="170"/>
      <c r="I121" s="13"/>
      <c r="J121" s="110"/>
      <c r="K121" s="110"/>
      <c r="L121" s="110"/>
      <c r="M121" s="110"/>
      <c r="N121" s="110"/>
    </row>
    <row r="122" spans="1:14" ht="15" hidden="1" x14ac:dyDescent="0.2">
      <c r="A122" s="160">
        <v>60</v>
      </c>
      <c r="B122" s="164"/>
      <c r="C122" s="170"/>
      <c r="D122" s="170"/>
      <c r="E122" s="170"/>
      <c r="F122" s="170"/>
      <c r="G122" s="170"/>
      <c r="H122" s="170"/>
      <c r="I122" s="13"/>
      <c r="J122" s="110"/>
      <c r="K122" s="110"/>
      <c r="L122" s="110"/>
      <c r="M122" s="110"/>
      <c r="N122" s="110"/>
    </row>
    <row r="123" spans="1:14" ht="15" hidden="1" x14ac:dyDescent="0.2">
      <c r="A123" s="160">
        <v>61</v>
      </c>
      <c r="B123" s="164"/>
      <c r="C123" s="170"/>
      <c r="D123" s="170"/>
      <c r="E123" s="170"/>
      <c r="F123" s="170"/>
      <c r="G123" s="170"/>
      <c r="H123" s="170"/>
      <c r="I123" s="13"/>
      <c r="J123" s="110"/>
      <c r="K123" s="110"/>
      <c r="L123" s="110"/>
      <c r="M123" s="110"/>
      <c r="N123" s="110"/>
    </row>
    <row r="124" spans="1:14" ht="15" hidden="1" x14ac:dyDescent="0.2">
      <c r="A124" s="160">
        <v>62</v>
      </c>
      <c r="B124" s="164"/>
      <c r="C124" s="170"/>
      <c r="D124" s="170"/>
      <c r="E124" s="170"/>
      <c r="F124" s="170"/>
      <c r="G124" s="170"/>
      <c r="H124" s="170"/>
      <c r="I124" s="13"/>
      <c r="J124" s="110"/>
      <c r="K124" s="110"/>
      <c r="L124" s="110"/>
      <c r="M124" s="110"/>
      <c r="N124" s="110"/>
    </row>
    <row r="125" spans="1:14" ht="15" hidden="1" x14ac:dyDescent="0.2">
      <c r="A125" s="160">
        <v>63</v>
      </c>
      <c r="B125" s="164"/>
      <c r="C125" s="170"/>
      <c r="D125" s="170"/>
      <c r="E125" s="170"/>
      <c r="F125" s="170"/>
      <c r="G125" s="170"/>
      <c r="H125" s="170"/>
      <c r="I125" s="13"/>
      <c r="J125" s="110"/>
      <c r="K125" s="110"/>
      <c r="L125" s="110"/>
      <c r="M125" s="110"/>
      <c r="N125" s="110"/>
    </row>
    <row r="126" spans="1:14" ht="15" hidden="1" x14ac:dyDescent="0.2">
      <c r="A126" s="160">
        <v>64</v>
      </c>
      <c r="B126" s="164"/>
      <c r="C126" s="170"/>
      <c r="D126" s="170"/>
      <c r="E126" s="170"/>
      <c r="F126" s="170"/>
      <c r="G126" s="170"/>
      <c r="H126" s="170"/>
      <c r="I126" s="13"/>
      <c r="J126" s="110"/>
      <c r="K126" s="110"/>
      <c r="L126" s="110"/>
      <c r="M126" s="110"/>
      <c r="N126" s="110"/>
    </row>
    <row r="127" spans="1:14" ht="15" hidden="1" x14ac:dyDescent="0.2">
      <c r="A127" s="160">
        <v>65</v>
      </c>
      <c r="B127" s="164"/>
      <c r="C127" s="170"/>
      <c r="D127" s="170"/>
      <c r="E127" s="170"/>
      <c r="F127" s="170"/>
      <c r="G127" s="170"/>
      <c r="H127" s="170"/>
      <c r="I127" s="13"/>
      <c r="J127" s="110"/>
      <c r="K127" s="110"/>
      <c r="L127" s="110"/>
      <c r="M127" s="110"/>
      <c r="N127" s="110"/>
    </row>
    <row r="128" spans="1:14" ht="15" hidden="1" x14ac:dyDescent="0.2">
      <c r="A128" s="160">
        <v>66</v>
      </c>
      <c r="B128" s="164"/>
      <c r="C128" s="170"/>
      <c r="D128" s="170"/>
      <c r="E128" s="170"/>
      <c r="F128" s="170"/>
      <c r="G128" s="170"/>
      <c r="H128" s="170"/>
      <c r="I128" s="13"/>
      <c r="J128" s="110"/>
      <c r="K128" s="110"/>
      <c r="L128" s="110"/>
      <c r="M128" s="110"/>
      <c r="N128" s="110"/>
    </row>
    <row r="129" spans="1:14" ht="15" hidden="1" x14ac:dyDescent="0.2">
      <c r="A129" s="160">
        <v>67</v>
      </c>
      <c r="B129" s="164"/>
      <c r="C129" s="170"/>
      <c r="D129" s="170"/>
      <c r="E129" s="170"/>
      <c r="F129" s="170"/>
      <c r="G129" s="170"/>
      <c r="H129" s="170"/>
      <c r="I129" s="13"/>
      <c r="J129" s="110"/>
      <c r="K129" s="110"/>
      <c r="L129" s="110"/>
      <c r="M129" s="110"/>
      <c r="N129" s="110"/>
    </row>
    <row r="130" spans="1:14" ht="15" hidden="1" x14ac:dyDescent="0.2">
      <c r="A130" s="160">
        <v>68</v>
      </c>
      <c r="B130" s="164"/>
      <c r="C130" s="170"/>
      <c r="D130" s="170"/>
      <c r="E130" s="170"/>
      <c r="F130" s="170"/>
      <c r="G130" s="170"/>
      <c r="H130" s="170"/>
      <c r="I130" s="13"/>
      <c r="J130" s="110"/>
      <c r="K130" s="110"/>
      <c r="L130" s="110"/>
      <c r="M130" s="110"/>
      <c r="N130" s="110"/>
    </row>
    <row r="131" spans="1:14" ht="15" hidden="1" x14ac:dyDescent="0.2">
      <c r="A131" s="160">
        <v>69</v>
      </c>
      <c r="B131" s="164"/>
      <c r="C131" s="170"/>
      <c r="D131" s="170"/>
      <c r="E131" s="170"/>
      <c r="F131" s="170"/>
      <c r="G131" s="170"/>
      <c r="H131" s="170"/>
      <c r="I131" s="13"/>
      <c r="J131" s="110"/>
      <c r="K131" s="110"/>
      <c r="L131" s="110"/>
      <c r="M131" s="110"/>
      <c r="N131" s="110"/>
    </row>
    <row r="132" spans="1:14" ht="15" hidden="1" x14ac:dyDescent="0.2">
      <c r="A132" s="160">
        <v>70</v>
      </c>
      <c r="B132" s="164"/>
      <c r="C132" s="170"/>
      <c r="D132" s="170"/>
      <c r="E132" s="170"/>
      <c r="F132" s="170"/>
      <c r="G132" s="170"/>
      <c r="H132" s="170"/>
      <c r="I132" s="13"/>
      <c r="J132" s="110"/>
      <c r="K132" s="110"/>
      <c r="L132" s="110"/>
      <c r="M132" s="110"/>
      <c r="N132" s="110"/>
    </row>
    <row r="133" spans="1:14" ht="15" hidden="1" x14ac:dyDescent="0.2">
      <c r="A133" s="160">
        <v>71</v>
      </c>
      <c r="B133" s="164"/>
      <c r="C133" s="170"/>
      <c r="D133" s="170"/>
      <c r="E133" s="170"/>
      <c r="F133" s="170"/>
      <c r="G133" s="170"/>
      <c r="H133" s="170"/>
      <c r="I133" s="13"/>
      <c r="J133" s="110"/>
      <c r="K133" s="110"/>
      <c r="L133" s="110"/>
      <c r="M133" s="110"/>
      <c r="N133" s="110"/>
    </row>
    <row r="134" spans="1:14" ht="15" hidden="1" x14ac:dyDescent="0.2">
      <c r="A134" s="160">
        <v>72</v>
      </c>
      <c r="B134" s="164"/>
      <c r="C134" s="170"/>
      <c r="D134" s="170"/>
      <c r="E134" s="170"/>
      <c r="F134" s="170"/>
      <c r="G134" s="170"/>
      <c r="H134" s="170"/>
      <c r="I134" s="13"/>
      <c r="J134" s="110"/>
      <c r="K134" s="110"/>
      <c r="L134" s="110"/>
      <c r="M134" s="110"/>
      <c r="N134" s="110"/>
    </row>
    <row r="135" spans="1:14" ht="15" hidden="1" x14ac:dyDescent="0.2">
      <c r="A135" s="160">
        <v>73</v>
      </c>
      <c r="B135" s="164"/>
      <c r="C135" s="170"/>
      <c r="D135" s="170"/>
      <c r="E135" s="170"/>
      <c r="F135" s="170"/>
      <c r="G135" s="170"/>
      <c r="H135" s="170"/>
      <c r="I135" s="13"/>
      <c r="J135" s="110"/>
      <c r="K135" s="110"/>
      <c r="L135" s="110"/>
      <c r="M135" s="110"/>
      <c r="N135" s="110"/>
    </row>
    <row r="136" spans="1:14" ht="15" hidden="1" x14ac:dyDescent="0.2">
      <c r="A136" s="160">
        <v>74</v>
      </c>
      <c r="B136" s="164"/>
      <c r="C136" s="170"/>
      <c r="D136" s="170"/>
      <c r="E136" s="170"/>
      <c r="F136" s="170"/>
      <c r="G136" s="170"/>
      <c r="H136" s="170"/>
      <c r="I136" s="13"/>
      <c r="J136" s="110"/>
      <c r="K136" s="110"/>
      <c r="L136" s="110"/>
      <c r="M136" s="110"/>
      <c r="N136" s="110"/>
    </row>
    <row r="137" spans="1:14" ht="15" hidden="1" x14ac:dyDescent="0.2">
      <c r="A137" s="160">
        <v>75</v>
      </c>
      <c r="B137" s="164"/>
      <c r="C137" s="170"/>
      <c r="D137" s="170"/>
      <c r="E137" s="170"/>
      <c r="F137" s="170"/>
      <c r="G137" s="170"/>
      <c r="H137" s="170"/>
      <c r="I137" s="13"/>
      <c r="J137" s="110"/>
      <c r="K137" s="110"/>
      <c r="L137" s="110"/>
      <c r="M137" s="110"/>
      <c r="N137" s="110"/>
    </row>
    <row r="138" spans="1:14" ht="15" hidden="1" x14ac:dyDescent="0.2">
      <c r="A138" s="160">
        <v>76</v>
      </c>
      <c r="B138" s="164"/>
      <c r="C138" s="170"/>
      <c r="D138" s="170"/>
      <c r="E138" s="170"/>
      <c r="F138" s="170"/>
      <c r="G138" s="170"/>
      <c r="H138" s="170"/>
      <c r="I138" s="13"/>
      <c r="J138" s="110"/>
      <c r="K138" s="110"/>
      <c r="L138" s="110"/>
      <c r="M138" s="110"/>
      <c r="N138" s="110"/>
    </row>
    <row r="139" spans="1:14" ht="15" hidden="1" x14ac:dyDescent="0.2">
      <c r="A139" s="160">
        <v>77</v>
      </c>
      <c r="B139" s="164"/>
      <c r="C139" s="170"/>
      <c r="D139" s="170"/>
      <c r="E139" s="170"/>
      <c r="F139" s="170"/>
      <c r="G139" s="170"/>
      <c r="H139" s="170"/>
      <c r="I139" s="13"/>
      <c r="J139" s="110"/>
      <c r="K139" s="110"/>
      <c r="L139" s="110"/>
      <c r="M139" s="110"/>
      <c r="N139" s="110"/>
    </row>
    <row r="140" spans="1:14" ht="15" hidden="1" x14ac:dyDescent="0.2">
      <c r="A140" s="160">
        <v>78</v>
      </c>
      <c r="B140" s="164"/>
      <c r="C140" s="170"/>
      <c r="D140" s="170"/>
      <c r="E140" s="170"/>
      <c r="F140" s="170"/>
      <c r="G140" s="170"/>
      <c r="H140" s="170"/>
      <c r="I140" s="13"/>
      <c r="J140" s="110"/>
      <c r="K140" s="110"/>
      <c r="L140" s="110"/>
      <c r="M140" s="110"/>
      <c r="N140" s="110"/>
    </row>
    <row r="141" spans="1:14" ht="15" hidden="1" x14ac:dyDescent="0.2">
      <c r="A141" s="160">
        <v>79</v>
      </c>
      <c r="B141" s="164"/>
      <c r="C141" s="170"/>
      <c r="D141" s="170"/>
      <c r="E141" s="170"/>
      <c r="F141" s="170"/>
      <c r="G141" s="170"/>
      <c r="H141" s="170"/>
      <c r="I141" s="13"/>
      <c r="J141" s="110"/>
      <c r="K141" s="110"/>
      <c r="L141" s="110"/>
      <c r="M141" s="110"/>
      <c r="N141" s="110"/>
    </row>
    <row r="142" spans="1:14" ht="15" hidden="1" x14ac:dyDescent="0.2">
      <c r="A142" s="160">
        <v>80</v>
      </c>
      <c r="B142" s="164"/>
      <c r="C142" s="170"/>
      <c r="D142" s="170"/>
      <c r="E142" s="170"/>
      <c r="F142" s="170"/>
      <c r="G142" s="170"/>
      <c r="H142" s="170"/>
      <c r="I142" s="13"/>
      <c r="J142" s="110"/>
      <c r="K142" s="110"/>
      <c r="L142" s="110"/>
      <c r="M142" s="110"/>
      <c r="N142" s="110"/>
    </row>
    <row r="143" spans="1:14" ht="15" hidden="1" x14ac:dyDescent="0.2">
      <c r="A143" s="160">
        <v>81</v>
      </c>
      <c r="B143" s="164"/>
      <c r="C143" s="170"/>
      <c r="D143" s="170"/>
      <c r="E143" s="170"/>
      <c r="F143" s="170"/>
      <c r="G143" s="170"/>
      <c r="H143" s="170"/>
      <c r="I143" s="13"/>
      <c r="J143" s="110"/>
      <c r="K143" s="110"/>
      <c r="L143" s="110"/>
      <c r="M143" s="110"/>
      <c r="N143" s="110"/>
    </row>
    <row r="144" spans="1:14" ht="15" hidden="1" x14ac:dyDescent="0.2">
      <c r="A144" s="160">
        <v>82</v>
      </c>
      <c r="B144" s="164"/>
      <c r="C144" s="170"/>
      <c r="D144" s="170"/>
      <c r="E144" s="170"/>
      <c r="F144" s="170"/>
      <c r="G144" s="170"/>
      <c r="H144" s="170"/>
      <c r="I144" s="13"/>
      <c r="J144" s="110"/>
      <c r="K144" s="110"/>
      <c r="L144" s="110"/>
      <c r="M144" s="110"/>
      <c r="N144" s="110"/>
    </row>
    <row r="145" spans="1:15" ht="15" hidden="1" x14ac:dyDescent="0.2">
      <c r="A145" s="160">
        <v>83</v>
      </c>
      <c r="B145" s="164"/>
      <c r="C145" s="170"/>
      <c r="D145" s="170"/>
      <c r="E145" s="170"/>
      <c r="F145" s="170"/>
      <c r="G145" s="170"/>
      <c r="H145" s="170"/>
      <c r="I145" s="13"/>
      <c r="J145" s="110"/>
      <c r="K145" s="110"/>
      <c r="L145" s="110"/>
      <c r="M145" s="110"/>
      <c r="N145" s="110"/>
    </row>
    <row r="146" spans="1:15" ht="15" hidden="1" x14ac:dyDescent="0.2">
      <c r="A146" s="160">
        <v>84</v>
      </c>
      <c r="B146" s="164" t="s">
        <v>3</v>
      </c>
      <c r="C146" s="170"/>
      <c r="D146" s="170"/>
      <c r="E146" s="170"/>
      <c r="F146" s="170"/>
      <c r="G146" s="170"/>
      <c r="H146" s="170"/>
      <c r="I146" s="13"/>
      <c r="J146" s="110"/>
      <c r="K146" s="110"/>
      <c r="L146" s="110"/>
      <c r="M146" s="110"/>
      <c r="N146" s="110"/>
    </row>
    <row r="147" spans="1:15" ht="15" hidden="1" x14ac:dyDescent="0.2">
      <c r="A147" s="160">
        <v>1</v>
      </c>
      <c r="B147" s="164" t="s">
        <v>4</v>
      </c>
      <c r="C147" s="170"/>
      <c r="D147" s="170"/>
      <c r="E147" s="170"/>
      <c r="F147" s="170"/>
      <c r="G147" s="170"/>
      <c r="H147" s="170"/>
      <c r="I147" s="13"/>
      <c r="J147" s="110"/>
      <c r="K147" s="110"/>
      <c r="L147" s="110"/>
      <c r="M147" s="110"/>
      <c r="N147" s="110"/>
    </row>
    <row r="148" spans="1:15" ht="15" hidden="1" x14ac:dyDescent="0.2">
      <c r="A148" s="160">
        <v>2</v>
      </c>
      <c r="B148" s="164" t="s">
        <v>1</v>
      </c>
      <c r="C148" s="170"/>
      <c r="D148" s="170"/>
      <c r="E148" s="170"/>
      <c r="F148" s="170"/>
      <c r="G148" s="170"/>
      <c r="H148" s="170"/>
      <c r="I148" s="13"/>
      <c r="J148" s="110"/>
      <c r="K148" s="110"/>
      <c r="L148" s="110"/>
      <c r="M148" s="110"/>
      <c r="N148" s="110"/>
    </row>
    <row r="149" spans="1:15" ht="15" hidden="1" x14ac:dyDescent="0.2">
      <c r="A149" s="160">
        <v>3</v>
      </c>
      <c r="B149" s="164" t="s">
        <v>5</v>
      </c>
      <c r="C149" s="170"/>
      <c r="D149" s="170"/>
      <c r="E149" s="170"/>
      <c r="F149" s="170"/>
      <c r="G149" s="170"/>
      <c r="H149" s="170"/>
      <c r="I149" s="13"/>
      <c r="J149" s="110"/>
      <c r="K149" s="110"/>
      <c r="L149" s="110"/>
      <c r="M149" s="110"/>
      <c r="N149" s="110"/>
    </row>
    <row r="150" spans="1:15" ht="14" hidden="1" thickBot="1" x14ac:dyDescent="0.2">
      <c r="I150" s="13"/>
    </row>
    <row r="151" spans="1:15" ht="18" hidden="1" x14ac:dyDescent="0.2">
      <c r="A151" s="269" t="s">
        <v>59</v>
      </c>
      <c r="B151" s="270"/>
      <c r="C151" s="270"/>
      <c r="D151" s="270"/>
      <c r="E151" s="270"/>
      <c r="F151" s="270"/>
      <c r="G151" s="270"/>
      <c r="H151" s="270"/>
    </row>
    <row r="152" spans="1:15" ht="18" hidden="1" x14ac:dyDescent="0.2">
      <c r="A152" s="271" t="s">
        <v>6</v>
      </c>
      <c r="B152" s="272"/>
      <c r="C152" s="272"/>
      <c r="D152" s="272"/>
      <c r="E152" s="272"/>
      <c r="F152" s="272"/>
      <c r="G152" s="272"/>
      <c r="H152" s="272"/>
    </row>
    <row r="153" spans="1:15" hidden="1" x14ac:dyDescent="0.15">
      <c r="A153" s="267" t="s">
        <v>0</v>
      </c>
      <c r="B153" s="268"/>
      <c r="C153" s="268"/>
      <c r="D153" s="268"/>
      <c r="E153" s="268"/>
      <c r="F153" s="268"/>
      <c r="G153" s="268"/>
      <c r="H153" s="268"/>
      <c r="I153" s="31"/>
    </row>
    <row r="154" spans="1:15" hidden="1" x14ac:dyDescent="0.15">
      <c r="A154" s="4" t="s">
        <v>2</v>
      </c>
      <c r="B154" s="5" t="s">
        <v>2</v>
      </c>
      <c r="C154" s="32">
        <v>250</v>
      </c>
      <c r="D154" s="32">
        <v>500</v>
      </c>
      <c r="E154" s="32">
        <v>1000</v>
      </c>
      <c r="F154" s="32">
        <v>2000</v>
      </c>
      <c r="G154" s="32">
        <v>5000</v>
      </c>
      <c r="H154" s="32">
        <v>10000</v>
      </c>
    </row>
    <row r="155" spans="1:15" ht="15" hidden="1" x14ac:dyDescent="0.2">
      <c r="A155" s="4">
        <v>18</v>
      </c>
      <c r="B155" s="7"/>
      <c r="C155" s="158">
        <v>1952</v>
      </c>
      <c r="D155" s="158">
        <v>1698</v>
      </c>
      <c r="E155" s="158">
        <v>1547</v>
      </c>
      <c r="F155" s="158">
        <v>1196</v>
      </c>
      <c r="G155" s="158">
        <v>912</v>
      </c>
      <c r="H155" s="158">
        <v>770</v>
      </c>
      <c r="J155" s="110"/>
      <c r="K155" s="110"/>
      <c r="L155" s="110"/>
      <c r="M155" s="110"/>
      <c r="N155" s="3"/>
      <c r="O155" s="3"/>
    </row>
    <row r="156" spans="1:15" ht="15" hidden="1" x14ac:dyDescent="0.2">
      <c r="A156" s="4">
        <v>19</v>
      </c>
      <c r="B156" s="7"/>
      <c r="C156" s="158">
        <v>1983</v>
      </c>
      <c r="D156" s="158">
        <v>1727</v>
      </c>
      <c r="E156" s="158">
        <v>1576</v>
      </c>
      <c r="F156" s="158">
        <v>1221</v>
      </c>
      <c r="G156" s="158">
        <v>928</v>
      </c>
      <c r="H156" s="158">
        <v>783</v>
      </c>
      <c r="J156" s="110"/>
      <c r="K156" s="110"/>
      <c r="L156" s="110"/>
      <c r="M156" s="110"/>
      <c r="N156" s="3"/>
      <c r="O156" s="3"/>
    </row>
    <row r="157" spans="1:15" ht="15" hidden="1" x14ac:dyDescent="0.2">
      <c r="A157" s="4">
        <v>20</v>
      </c>
      <c r="B157" s="7"/>
      <c r="C157" s="158">
        <v>2020</v>
      </c>
      <c r="D157" s="158">
        <v>1755</v>
      </c>
      <c r="E157" s="158">
        <v>1600</v>
      </c>
      <c r="F157" s="158">
        <v>1250</v>
      </c>
      <c r="G157" s="158">
        <v>946</v>
      </c>
      <c r="H157" s="158">
        <v>798</v>
      </c>
      <c r="J157" s="110"/>
      <c r="K157" s="110"/>
      <c r="L157" s="110"/>
      <c r="M157" s="110"/>
      <c r="N157" s="3"/>
      <c r="O157" s="3"/>
    </row>
    <row r="158" spans="1:15" ht="15" hidden="1" x14ac:dyDescent="0.2">
      <c r="A158" s="4">
        <v>21</v>
      </c>
      <c r="B158" s="7"/>
      <c r="C158" s="158">
        <v>2051</v>
      </c>
      <c r="D158" s="158">
        <v>1786</v>
      </c>
      <c r="E158" s="158">
        <v>1626</v>
      </c>
      <c r="F158" s="158">
        <v>1275</v>
      </c>
      <c r="G158" s="158">
        <v>963</v>
      </c>
      <c r="H158" s="158">
        <v>812</v>
      </c>
      <c r="J158" s="110"/>
      <c r="K158" s="110"/>
      <c r="L158" s="110"/>
      <c r="M158" s="110"/>
      <c r="N158" s="3"/>
      <c r="O158" s="3"/>
    </row>
    <row r="159" spans="1:15" ht="15" hidden="1" x14ac:dyDescent="0.2">
      <c r="A159" s="4">
        <v>22</v>
      </c>
      <c r="B159" s="7"/>
      <c r="C159" s="158">
        <v>2086</v>
      </c>
      <c r="D159" s="158">
        <v>1818</v>
      </c>
      <c r="E159" s="158">
        <v>1654</v>
      </c>
      <c r="F159" s="158">
        <v>1300</v>
      </c>
      <c r="G159" s="158">
        <v>980</v>
      </c>
      <c r="H159" s="158">
        <v>827</v>
      </c>
      <c r="J159" s="110"/>
      <c r="K159" s="110"/>
      <c r="L159" s="110"/>
      <c r="M159" s="110"/>
      <c r="N159" s="3"/>
      <c r="O159" s="3"/>
    </row>
    <row r="160" spans="1:15" ht="15" hidden="1" x14ac:dyDescent="0.2">
      <c r="A160" s="4">
        <v>23</v>
      </c>
      <c r="B160" s="7"/>
      <c r="C160" s="158">
        <v>2122</v>
      </c>
      <c r="D160" s="158">
        <v>1846</v>
      </c>
      <c r="E160" s="158">
        <v>1684</v>
      </c>
      <c r="F160" s="158">
        <v>1331</v>
      </c>
      <c r="G160" s="158">
        <v>999</v>
      </c>
      <c r="H160" s="158">
        <v>843</v>
      </c>
      <c r="J160" s="110"/>
      <c r="K160" s="110"/>
      <c r="L160" s="110"/>
      <c r="M160" s="110"/>
      <c r="N160" s="3"/>
      <c r="O160" s="3"/>
    </row>
    <row r="161" spans="1:15" ht="15" hidden="1" x14ac:dyDescent="0.2">
      <c r="A161" s="4">
        <v>24</v>
      </c>
      <c r="B161" s="7"/>
      <c r="C161" s="158">
        <v>2158</v>
      </c>
      <c r="D161" s="158">
        <v>1877</v>
      </c>
      <c r="E161" s="158">
        <v>1712</v>
      </c>
      <c r="F161" s="158">
        <v>1358</v>
      </c>
      <c r="G161" s="158">
        <v>1016</v>
      </c>
      <c r="H161" s="158">
        <v>857</v>
      </c>
      <c r="J161" s="110"/>
      <c r="K161" s="110"/>
      <c r="L161" s="110"/>
      <c r="M161" s="110"/>
      <c r="N161" s="3"/>
      <c r="O161" s="3"/>
    </row>
    <row r="162" spans="1:15" ht="15" hidden="1" x14ac:dyDescent="0.2">
      <c r="A162" s="4">
        <v>25</v>
      </c>
      <c r="B162" s="7"/>
      <c r="C162" s="158">
        <v>2190</v>
      </c>
      <c r="D162" s="158">
        <v>1904</v>
      </c>
      <c r="E162" s="158">
        <v>1739</v>
      </c>
      <c r="F162" s="158">
        <v>1385</v>
      </c>
      <c r="G162" s="158">
        <v>1036</v>
      </c>
      <c r="H162" s="158">
        <v>875</v>
      </c>
      <c r="J162" s="110"/>
      <c r="K162" s="110"/>
      <c r="L162" s="110"/>
      <c r="M162" s="110"/>
      <c r="N162" s="3"/>
      <c r="O162" s="3"/>
    </row>
    <row r="163" spans="1:15" ht="15" hidden="1" x14ac:dyDescent="0.2">
      <c r="A163" s="4">
        <v>26</v>
      </c>
      <c r="B163" s="7"/>
      <c r="C163" s="158">
        <v>2225</v>
      </c>
      <c r="D163" s="158">
        <v>1936</v>
      </c>
      <c r="E163" s="158">
        <v>1766</v>
      </c>
      <c r="F163" s="158">
        <v>1415</v>
      </c>
      <c r="G163" s="158">
        <v>1054</v>
      </c>
      <c r="H163" s="158">
        <v>890</v>
      </c>
      <c r="J163" s="110"/>
      <c r="K163" s="110"/>
      <c r="L163" s="110"/>
      <c r="M163" s="110"/>
      <c r="N163" s="3"/>
      <c r="O163" s="3"/>
    </row>
    <row r="164" spans="1:15" ht="15" hidden="1" x14ac:dyDescent="0.2">
      <c r="A164" s="4">
        <v>27</v>
      </c>
      <c r="B164" s="7"/>
      <c r="C164" s="158">
        <v>2262</v>
      </c>
      <c r="D164" s="158">
        <v>1966</v>
      </c>
      <c r="E164" s="158">
        <v>1793</v>
      </c>
      <c r="F164" s="158">
        <v>1437</v>
      </c>
      <c r="G164" s="158">
        <v>1070</v>
      </c>
      <c r="H164" s="158">
        <v>903</v>
      </c>
      <c r="J164" s="110"/>
      <c r="K164" s="110"/>
      <c r="L164" s="110"/>
      <c r="M164" s="110"/>
      <c r="N164" s="3"/>
      <c r="O164" s="3"/>
    </row>
    <row r="165" spans="1:15" ht="15" hidden="1" x14ac:dyDescent="0.2">
      <c r="A165" s="4">
        <v>28</v>
      </c>
      <c r="B165" s="7"/>
      <c r="C165" s="158">
        <v>2302</v>
      </c>
      <c r="D165" s="158">
        <v>2002</v>
      </c>
      <c r="E165" s="158">
        <v>1824</v>
      </c>
      <c r="F165" s="158">
        <v>1474</v>
      </c>
      <c r="G165" s="158">
        <v>1095</v>
      </c>
      <c r="H165" s="158">
        <v>923</v>
      </c>
      <c r="J165" s="110"/>
      <c r="K165" s="110"/>
      <c r="L165" s="110"/>
      <c r="M165" s="110"/>
      <c r="N165" s="3"/>
      <c r="O165" s="3"/>
    </row>
    <row r="166" spans="1:15" ht="15" hidden="1" x14ac:dyDescent="0.2">
      <c r="A166" s="4">
        <v>29</v>
      </c>
      <c r="B166" s="7"/>
      <c r="C166" s="158">
        <v>2344</v>
      </c>
      <c r="D166" s="158">
        <v>2038</v>
      </c>
      <c r="E166" s="158">
        <v>1858</v>
      </c>
      <c r="F166" s="158">
        <v>1506</v>
      </c>
      <c r="G166" s="158">
        <v>1115</v>
      </c>
      <c r="H166" s="158">
        <v>941</v>
      </c>
      <c r="J166" s="110"/>
      <c r="K166" s="110"/>
      <c r="L166" s="110"/>
      <c r="M166" s="110"/>
      <c r="N166" s="3"/>
      <c r="O166" s="3"/>
    </row>
    <row r="167" spans="1:15" ht="15" hidden="1" x14ac:dyDescent="0.2">
      <c r="A167" s="4">
        <v>30</v>
      </c>
      <c r="B167" s="7"/>
      <c r="C167" s="158">
        <v>2384</v>
      </c>
      <c r="D167" s="158">
        <v>2070</v>
      </c>
      <c r="E167" s="158">
        <v>1888</v>
      </c>
      <c r="F167" s="158">
        <v>1540</v>
      </c>
      <c r="G167" s="158">
        <v>1140</v>
      </c>
      <c r="H167" s="158">
        <v>962</v>
      </c>
      <c r="J167" s="110"/>
      <c r="K167" s="110"/>
      <c r="L167" s="110"/>
      <c r="M167" s="110"/>
      <c r="N167" s="3"/>
      <c r="O167" s="3"/>
    </row>
    <row r="168" spans="1:15" ht="15" hidden="1" x14ac:dyDescent="0.2">
      <c r="A168" s="4">
        <v>31</v>
      </c>
      <c r="B168" s="7"/>
      <c r="C168" s="158">
        <v>2423</v>
      </c>
      <c r="D168" s="158">
        <v>2111</v>
      </c>
      <c r="E168" s="158">
        <v>1923</v>
      </c>
      <c r="F168" s="158">
        <v>1576</v>
      </c>
      <c r="G168" s="158">
        <v>1160</v>
      </c>
      <c r="H168" s="158">
        <v>978</v>
      </c>
      <c r="J168" s="110"/>
      <c r="K168" s="110"/>
      <c r="L168" s="110"/>
      <c r="M168" s="110"/>
      <c r="N168" s="3"/>
      <c r="O168" s="3"/>
    </row>
    <row r="169" spans="1:15" ht="15" hidden="1" x14ac:dyDescent="0.2">
      <c r="A169" s="4">
        <v>32</v>
      </c>
      <c r="B169" s="7"/>
      <c r="C169" s="158">
        <v>2463</v>
      </c>
      <c r="D169" s="158">
        <v>2144</v>
      </c>
      <c r="E169" s="158">
        <v>1953</v>
      </c>
      <c r="F169" s="158">
        <v>1612</v>
      </c>
      <c r="G169" s="158">
        <v>1184</v>
      </c>
      <c r="H169" s="158">
        <v>1000</v>
      </c>
      <c r="J169" s="110"/>
      <c r="K169" s="110"/>
      <c r="L169" s="110"/>
      <c r="M169" s="110"/>
      <c r="N169" s="3"/>
      <c r="O169" s="3"/>
    </row>
    <row r="170" spans="1:15" ht="15" hidden="1" x14ac:dyDescent="0.2">
      <c r="A170" s="4">
        <v>33</v>
      </c>
      <c r="B170" s="7"/>
      <c r="C170" s="158">
        <v>2530</v>
      </c>
      <c r="D170" s="158">
        <v>2201</v>
      </c>
      <c r="E170" s="158">
        <v>2009</v>
      </c>
      <c r="F170" s="158">
        <v>1660</v>
      </c>
      <c r="G170" s="158">
        <v>1222</v>
      </c>
      <c r="H170" s="158">
        <v>1032</v>
      </c>
      <c r="J170" s="110"/>
      <c r="K170" s="110"/>
      <c r="L170" s="110"/>
      <c r="M170" s="110"/>
      <c r="N170" s="3"/>
      <c r="O170" s="3"/>
    </row>
    <row r="171" spans="1:15" ht="15" hidden="1" x14ac:dyDescent="0.2">
      <c r="A171" s="4">
        <v>34</v>
      </c>
      <c r="B171" s="7"/>
      <c r="C171" s="158">
        <v>2597</v>
      </c>
      <c r="D171" s="158">
        <v>2262</v>
      </c>
      <c r="E171" s="158">
        <v>2062</v>
      </c>
      <c r="F171" s="158">
        <v>1706</v>
      </c>
      <c r="G171" s="158">
        <v>1254</v>
      </c>
      <c r="H171" s="158">
        <v>1058</v>
      </c>
      <c r="J171" s="110"/>
      <c r="K171" s="110"/>
      <c r="L171" s="110"/>
      <c r="M171" s="110"/>
      <c r="N171" s="3"/>
      <c r="O171" s="3"/>
    </row>
    <row r="172" spans="1:15" ht="15" hidden="1" x14ac:dyDescent="0.2">
      <c r="A172" s="4">
        <v>35</v>
      </c>
      <c r="B172" s="7"/>
      <c r="C172" s="158">
        <v>2667</v>
      </c>
      <c r="D172" s="158">
        <v>2319</v>
      </c>
      <c r="E172" s="158">
        <v>2115</v>
      </c>
      <c r="F172" s="158">
        <v>1756</v>
      </c>
      <c r="G172" s="158">
        <v>1290</v>
      </c>
      <c r="H172" s="158">
        <v>1088</v>
      </c>
      <c r="J172" s="110"/>
      <c r="K172" s="110"/>
      <c r="L172" s="110"/>
      <c r="M172" s="110"/>
      <c r="N172" s="3"/>
      <c r="O172" s="3"/>
    </row>
    <row r="173" spans="1:15" ht="15" hidden="1" x14ac:dyDescent="0.2">
      <c r="A173" s="4">
        <v>36</v>
      </c>
      <c r="B173" s="7"/>
      <c r="C173" s="158">
        <v>2732</v>
      </c>
      <c r="D173" s="158">
        <v>2380</v>
      </c>
      <c r="E173" s="158">
        <v>2168</v>
      </c>
      <c r="F173" s="158">
        <v>1806</v>
      </c>
      <c r="G173" s="158">
        <v>1325</v>
      </c>
      <c r="H173" s="158">
        <v>1119</v>
      </c>
      <c r="J173" s="110"/>
      <c r="K173" s="110"/>
      <c r="L173" s="110"/>
      <c r="M173" s="110"/>
      <c r="N173" s="3"/>
      <c r="O173" s="3"/>
    </row>
    <row r="174" spans="1:15" ht="15" hidden="1" x14ac:dyDescent="0.2">
      <c r="A174" s="4">
        <v>37</v>
      </c>
      <c r="B174" s="7"/>
      <c r="C174" s="158">
        <v>2799</v>
      </c>
      <c r="D174" s="158">
        <v>2435</v>
      </c>
      <c r="E174" s="158">
        <v>2223</v>
      </c>
      <c r="F174" s="158">
        <v>1857</v>
      </c>
      <c r="G174" s="158">
        <v>1359</v>
      </c>
      <c r="H174" s="158">
        <v>1146</v>
      </c>
      <c r="J174" s="110"/>
      <c r="K174" s="110"/>
      <c r="L174" s="110"/>
      <c r="M174" s="110"/>
      <c r="N174" s="3"/>
      <c r="O174" s="3"/>
    </row>
    <row r="175" spans="1:15" ht="15" hidden="1" x14ac:dyDescent="0.2">
      <c r="A175" s="4">
        <v>38</v>
      </c>
      <c r="B175" s="7"/>
      <c r="C175" s="158">
        <v>2870</v>
      </c>
      <c r="D175" s="158">
        <v>2494</v>
      </c>
      <c r="E175" s="158">
        <v>2277</v>
      </c>
      <c r="F175" s="158">
        <v>1910</v>
      </c>
      <c r="G175" s="158">
        <v>1394</v>
      </c>
      <c r="H175" s="158">
        <v>1175</v>
      </c>
      <c r="J175" s="110"/>
      <c r="K175" s="110"/>
      <c r="L175" s="110"/>
      <c r="M175" s="110"/>
      <c r="N175" s="3"/>
      <c r="O175" s="3"/>
    </row>
    <row r="176" spans="1:15" ht="15" hidden="1" x14ac:dyDescent="0.2">
      <c r="A176" s="4">
        <v>39</v>
      </c>
      <c r="B176" s="7"/>
      <c r="C176" s="158">
        <v>2937</v>
      </c>
      <c r="D176" s="158">
        <v>2555</v>
      </c>
      <c r="E176" s="158">
        <v>2330</v>
      </c>
      <c r="F176" s="158">
        <v>1962</v>
      </c>
      <c r="G176" s="158">
        <v>1430</v>
      </c>
      <c r="H176" s="158">
        <v>1206</v>
      </c>
      <c r="J176" s="110"/>
      <c r="K176" s="110"/>
      <c r="L176" s="110"/>
      <c r="M176" s="110"/>
      <c r="N176" s="3"/>
      <c r="O176" s="3"/>
    </row>
    <row r="177" spans="1:15" ht="15" hidden="1" x14ac:dyDescent="0.2">
      <c r="A177" s="4">
        <v>40</v>
      </c>
      <c r="B177" s="7"/>
      <c r="C177" s="158">
        <v>3012</v>
      </c>
      <c r="D177" s="158">
        <v>2616</v>
      </c>
      <c r="E177" s="158">
        <v>2384</v>
      </c>
      <c r="F177" s="158">
        <v>2013</v>
      </c>
      <c r="G177" s="158">
        <v>1466</v>
      </c>
      <c r="H177" s="158">
        <v>1236</v>
      </c>
      <c r="J177" s="110"/>
      <c r="K177" s="110"/>
      <c r="L177" s="110"/>
      <c r="M177" s="110"/>
      <c r="N177" s="3"/>
      <c r="O177" s="3"/>
    </row>
    <row r="178" spans="1:15" ht="15" hidden="1" x14ac:dyDescent="0.2">
      <c r="A178" s="4">
        <v>41</v>
      </c>
      <c r="B178" s="7"/>
      <c r="C178" s="158">
        <v>3180</v>
      </c>
      <c r="D178" s="158">
        <v>2764</v>
      </c>
      <c r="E178" s="158">
        <v>2524</v>
      </c>
      <c r="F178" s="158">
        <v>2135</v>
      </c>
      <c r="G178" s="158">
        <v>1549</v>
      </c>
      <c r="H178" s="158">
        <v>1307</v>
      </c>
      <c r="J178" s="110"/>
      <c r="K178" s="110"/>
      <c r="L178" s="110"/>
      <c r="M178" s="110"/>
      <c r="N178" s="3"/>
      <c r="O178" s="3"/>
    </row>
    <row r="179" spans="1:15" ht="15" hidden="1" x14ac:dyDescent="0.2">
      <c r="A179" s="4">
        <v>42</v>
      </c>
      <c r="B179" s="7"/>
      <c r="C179" s="158">
        <v>3252</v>
      </c>
      <c r="D179" s="158">
        <v>2826</v>
      </c>
      <c r="E179" s="158">
        <v>2576</v>
      </c>
      <c r="F179" s="158">
        <v>2189</v>
      </c>
      <c r="G179" s="158">
        <v>1585</v>
      </c>
      <c r="H179" s="158">
        <v>1338</v>
      </c>
      <c r="J179" s="110"/>
      <c r="K179" s="110"/>
      <c r="L179" s="110"/>
      <c r="M179" s="110"/>
      <c r="N179" s="3"/>
      <c r="O179" s="3"/>
    </row>
    <row r="180" spans="1:15" ht="15" hidden="1" x14ac:dyDescent="0.2">
      <c r="A180" s="4">
        <v>43</v>
      </c>
      <c r="B180" s="7"/>
      <c r="C180" s="158">
        <v>3379</v>
      </c>
      <c r="D180" s="158">
        <v>2941</v>
      </c>
      <c r="E180" s="158">
        <v>2681</v>
      </c>
      <c r="F180" s="158">
        <v>2286</v>
      </c>
      <c r="G180" s="158">
        <v>1656</v>
      </c>
      <c r="H180" s="158">
        <v>1398</v>
      </c>
      <c r="J180" s="110"/>
      <c r="K180" s="110"/>
      <c r="L180" s="110"/>
      <c r="M180" s="110"/>
      <c r="N180" s="3"/>
      <c r="O180" s="3"/>
    </row>
    <row r="181" spans="1:15" ht="15" hidden="1" x14ac:dyDescent="0.2">
      <c r="A181" s="4">
        <v>44</v>
      </c>
      <c r="B181" s="7"/>
      <c r="C181" s="158">
        <v>3508</v>
      </c>
      <c r="D181" s="158">
        <v>3050</v>
      </c>
      <c r="E181" s="158">
        <v>2782</v>
      </c>
      <c r="F181" s="158">
        <v>2380</v>
      </c>
      <c r="G181" s="158">
        <v>1723</v>
      </c>
      <c r="H181" s="158">
        <v>1454</v>
      </c>
      <c r="J181" s="110"/>
      <c r="K181" s="110"/>
      <c r="L181" s="110"/>
      <c r="M181" s="110"/>
      <c r="N181" s="3"/>
      <c r="O181" s="3"/>
    </row>
    <row r="182" spans="1:15" ht="15" hidden="1" x14ac:dyDescent="0.2">
      <c r="A182" s="4">
        <v>45</v>
      </c>
      <c r="B182" s="7"/>
      <c r="C182" s="158">
        <v>3639</v>
      </c>
      <c r="D182" s="158">
        <v>3162</v>
      </c>
      <c r="E182" s="158">
        <v>2885</v>
      </c>
      <c r="F182" s="158">
        <v>2478</v>
      </c>
      <c r="G182" s="158">
        <v>1789</v>
      </c>
      <c r="H182" s="158">
        <v>1510</v>
      </c>
      <c r="J182" s="110"/>
      <c r="K182" s="110"/>
      <c r="L182" s="110"/>
      <c r="M182" s="110"/>
      <c r="N182" s="3"/>
      <c r="O182" s="3"/>
    </row>
    <row r="183" spans="1:15" ht="15" hidden="1" x14ac:dyDescent="0.2">
      <c r="A183" s="4">
        <v>46</v>
      </c>
      <c r="B183" s="7"/>
      <c r="C183" s="158">
        <v>3766</v>
      </c>
      <c r="D183" s="158">
        <v>3275</v>
      </c>
      <c r="E183" s="158">
        <v>2988</v>
      </c>
      <c r="F183" s="158">
        <v>2573</v>
      </c>
      <c r="G183" s="158">
        <v>1857</v>
      </c>
      <c r="H183" s="158">
        <v>1567</v>
      </c>
      <c r="J183" s="110"/>
      <c r="K183" s="110"/>
      <c r="L183" s="110"/>
      <c r="M183" s="110"/>
      <c r="N183" s="3"/>
      <c r="O183" s="3"/>
    </row>
    <row r="184" spans="1:15" ht="15" hidden="1" x14ac:dyDescent="0.2">
      <c r="A184" s="4">
        <v>47</v>
      </c>
      <c r="B184" s="7"/>
      <c r="C184" s="158">
        <v>3894</v>
      </c>
      <c r="D184" s="158">
        <v>3387</v>
      </c>
      <c r="E184" s="158">
        <v>3089</v>
      </c>
      <c r="F184" s="158">
        <v>2670</v>
      </c>
      <c r="G184" s="158">
        <v>1924</v>
      </c>
      <c r="H184" s="158">
        <v>1624</v>
      </c>
      <c r="J184" s="110"/>
      <c r="K184" s="110"/>
      <c r="L184" s="110"/>
      <c r="M184" s="110"/>
      <c r="N184" s="3"/>
      <c r="O184" s="3"/>
    </row>
    <row r="185" spans="1:15" ht="15" hidden="1" x14ac:dyDescent="0.2">
      <c r="A185" s="4">
        <v>48</v>
      </c>
      <c r="B185" s="7"/>
      <c r="C185" s="158">
        <v>4033</v>
      </c>
      <c r="D185" s="158">
        <v>3506</v>
      </c>
      <c r="E185" s="158">
        <v>3197</v>
      </c>
      <c r="F185" s="158">
        <v>2773</v>
      </c>
      <c r="G185" s="158">
        <v>1993</v>
      </c>
      <c r="H185" s="158">
        <v>1682</v>
      </c>
      <c r="J185" s="110"/>
      <c r="K185" s="110"/>
      <c r="L185" s="110"/>
      <c r="M185" s="110"/>
      <c r="N185" s="3"/>
      <c r="O185" s="3"/>
    </row>
    <row r="186" spans="1:15" ht="15" hidden="1" x14ac:dyDescent="0.2">
      <c r="A186" s="4">
        <v>49</v>
      </c>
      <c r="B186" s="7"/>
      <c r="C186" s="158">
        <v>4172</v>
      </c>
      <c r="D186" s="158">
        <v>3627</v>
      </c>
      <c r="E186" s="158">
        <v>3306</v>
      </c>
      <c r="F186" s="158">
        <v>2872</v>
      </c>
      <c r="G186" s="158">
        <v>2064</v>
      </c>
      <c r="H186" s="158">
        <v>1741</v>
      </c>
      <c r="J186" s="110"/>
      <c r="K186" s="110"/>
      <c r="L186" s="110"/>
      <c r="M186" s="110"/>
      <c r="N186" s="3"/>
      <c r="O186" s="3"/>
    </row>
    <row r="187" spans="1:15" ht="15" hidden="1" x14ac:dyDescent="0.2">
      <c r="A187" s="4">
        <v>50</v>
      </c>
      <c r="B187" s="7"/>
      <c r="C187" s="158">
        <v>4306</v>
      </c>
      <c r="D187" s="158">
        <v>3745</v>
      </c>
      <c r="E187" s="158">
        <v>3412</v>
      </c>
      <c r="F187" s="158">
        <v>2974</v>
      </c>
      <c r="G187" s="158">
        <v>2133</v>
      </c>
      <c r="H187" s="158">
        <v>1802</v>
      </c>
      <c r="J187" s="110"/>
      <c r="K187" s="110"/>
      <c r="L187" s="110"/>
      <c r="M187" s="110"/>
      <c r="N187" s="3"/>
      <c r="O187" s="3"/>
    </row>
    <row r="188" spans="1:15" ht="15" hidden="1" x14ac:dyDescent="0.2">
      <c r="A188" s="4">
        <v>51</v>
      </c>
      <c r="B188" s="7"/>
      <c r="C188" s="158">
        <v>4585</v>
      </c>
      <c r="D188" s="158">
        <v>3988</v>
      </c>
      <c r="E188" s="158">
        <v>3636</v>
      </c>
      <c r="F188" s="158">
        <v>3175</v>
      </c>
      <c r="G188" s="158">
        <v>2278</v>
      </c>
      <c r="H188" s="158">
        <v>1920</v>
      </c>
      <c r="J188" s="110"/>
      <c r="K188" s="110"/>
      <c r="L188" s="110"/>
      <c r="M188" s="110"/>
      <c r="N188" s="3"/>
      <c r="O188" s="3"/>
    </row>
    <row r="189" spans="1:15" ht="15" hidden="1" x14ac:dyDescent="0.2">
      <c r="A189" s="4">
        <v>52</v>
      </c>
      <c r="B189" s="7"/>
      <c r="C189" s="158">
        <v>4725</v>
      </c>
      <c r="D189" s="158">
        <v>4108</v>
      </c>
      <c r="E189" s="158">
        <v>3748</v>
      </c>
      <c r="F189" s="158">
        <v>3275</v>
      </c>
      <c r="G189" s="158">
        <v>2349</v>
      </c>
      <c r="H189" s="158">
        <v>1982</v>
      </c>
      <c r="J189" s="110"/>
      <c r="K189" s="110"/>
      <c r="L189" s="110"/>
      <c r="M189" s="110"/>
      <c r="N189" s="3"/>
      <c r="O189" s="3"/>
    </row>
    <row r="190" spans="1:15" ht="15" hidden="1" x14ac:dyDescent="0.2">
      <c r="A190" s="4">
        <v>53</v>
      </c>
      <c r="B190" s="7"/>
      <c r="C190" s="158">
        <v>4895</v>
      </c>
      <c r="D190" s="158">
        <v>4258</v>
      </c>
      <c r="E190" s="158">
        <v>3881</v>
      </c>
      <c r="F190" s="158">
        <v>3407</v>
      </c>
      <c r="G190" s="158">
        <v>2436</v>
      </c>
      <c r="H190" s="158">
        <v>2055</v>
      </c>
      <c r="J190" s="110"/>
      <c r="K190" s="110"/>
      <c r="L190" s="110"/>
      <c r="M190" s="110"/>
      <c r="N190" s="3"/>
      <c r="O190" s="3"/>
    </row>
    <row r="191" spans="1:15" ht="15" hidden="1" x14ac:dyDescent="0.2">
      <c r="A191" s="4">
        <v>54</v>
      </c>
      <c r="B191" s="7"/>
      <c r="C191" s="158">
        <v>5064</v>
      </c>
      <c r="D191" s="158">
        <v>4400</v>
      </c>
      <c r="E191" s="158">
        <v>4015</v>
      </c>
      <c r="F191" s="158">
        <v>3532</v>
      </c>
      <c r="G191" s="158">
        <v>2523</v>
      </c>
      <c r="H191" s="158">
        <v>2129</v>
      </c>
      <c r="J191" s="110"/>
      <c r="K191" s="110"/>
      <c r="L191" s="110"/>
      <c r="M191" s="110"/>
      <c r="N191" s="3"/>
      <c r="O191" s="3"/>
    </row>
    <row r="192" spans="1:15" ht="15" hidden="1" x14ac:dyDescent="0.2">
      <c r="A192" s="4">
        <v>55</v>
      </c>
      <c r="B192" s="7"/>
      <c r="C192" s="158">
        <v>5227</v>
      </c>
      <c r="D192" s="158">
        <v>4548</v>
      </c>
      <c r="E192" s="158">
        <v>4144</v>
      </c>
      <c r="F192" s="158">
        <v>3659</v>
      </c>
      <c r="G192" s="158">
        <v>2610</v>
      </c>
      <c r="H192" s="158">
        <v>2203</v>
      </c>
      <c r="J192" s="110"/>
      <c r="K192" s="110"/>
      <c r="L192" s="110"/>
      <c r="M192" s="110"/>
      <c r="N192" s="3"/>
      <c r="O192" s="3"/>
    </row>
    <row r="193" spans="1:15" ht="15" hidden="1" x14ac:dyDescent="0.2">
      <c r="A193" s="4">
        <v>56</v>
      </c>
      <c r="B193" s="7"/>
      <c r="C193" s="158">
        <v>5396</v>
      </c>
      <c r="D193" s="158">
        <v>4690</v>
      </c>
      <c r="E193" s="158">
        <v>4278</v>
      </c>
      <c r="F193" s="158">
        <v>3785</v>
      </c>
      <c r="G193" s="158">
        <v>2699</v>
      </c>
      <c r="H193" s="158">
        <v>2276</v>
      </c>
      <c r="J193" s="110"/>
      <c r="K193" s="110"/>
      <c r="L193" s="110"/>
      <c r="M193" s="110"/>
      <c r="N193" s="3"/>
      <c r="O193" s="3"/>
    </row>
    <row r="194" spans="1:15" ht="15" hidden="1" x14ac:dyDescent="0.2">
      <c r="A194" s="4">
        <v>57</v>
      </c>
      <c r="B194" s="7"/>
      <c r="C194" s="158">
        <v>5562</v>
      </c>
      <c r="D194" s="158">
        <v>4836</v>
      </c>
      <c r="E194" s="158">
        <v>4410</v>
      </c>
      <c r="F194" s="158">
        <v>3911</v>
      </c>
      <c r="G194" s="158">
        <v>2783</v>
      </c>
      <c r="H194" s="158">
        <v>2348</v>
      </c>
      <c r="J194" s="110"/>
      <c r="K194" s="110"/>
      <c r="L194" s="110"/>
      <c r="M194" s="110"/>
      <c r="N194" s="3"/>
      <c r="O194" s="3"/>
    </row>
    <row r="195" spans="1:15" ht="15" hidden="1" x14ac:dyDescent="0.2">
      <c r="A195" s="4">
        <v>58</v>
      </c>
      <c r="B195" s="7"/>
      <c r="C195" s="158">
        <v>5755</v>
      </c>
      <c r="D195" s="158">
        <v>5004</v>
      </c>
      <c r="E195" s="158">
        <v>4550</v>
      </c>
      <c r="F195" s="158">
        <v>4080</v>
      </c>
      <c r="G195" s="158">
        <v>2895</v>
      </c>
      <c r="H195" s="158">
        <v>2443</v>
      </c>
      <c r="J195" s="110"/>
      <c r="K195" s="110"/>
      <c r="L195" s="110"/>
      <c r="M195" s="110"/>
      <c r="N195" s="3"/>
      <c r="O195" s="3"/>
    </row>
    <row r="196" spans="1:15" ht="15" hidden="1" x14ac:dyDescent="0.2">
      <c r="A196" s="4">
        <v>59</v>
      </c>
      <c r="B196" s="7"/>
      <c r="C196" s="158">
        <v>5947</v>
      </c>
      <c r="D196" s="158">
        <v>5173</v>
      </c>
      <c r="E196" s="158">
        <v>4688</v>
      </c>
      <c r="F196" s="158">
        <v>4245</v>
      </c>
      <c r="G196" s="158">
        <v>3002</v>
      </c>
      <c r="H196" s="158">
        <v>2532</v>
      </c>
      <c r="J196" s="110"/>
      <c r="K196" s="110"/>
      <c r="L196" s="110"/>
      <c r="M196" s="110"/>
      <c r="N196" s="3"/>
      <c r="O196" s="3"/>
    </row>
    <row r="197" spans="1:15" ht="15" hidden="1" x14ac:dyDescent="0.2">
      <c r="A197" s="4">
        <v>60</v>
      </c>
      <c r="B197" s="7"/>
      <c r="C197" s="158">
        <v>6139</v>
      </c>
      <c r="D197" s="158">
        <v>5338</v>
      </c>
      <c r="E197" s="158">
        <v>4827</v>
      </c>
      <c r="F197" s="158">
        <v>4410</v>
      </c>
      <c r="G197" s="158">
        <v>3115</v>
      </c>
      <c r="H197" s="158">
        <v>2627</v>
      </c>
      <c r="J197" s="110"/>
      <c r="K197" s="110"/>
      <c r="L197" s="110"/>
      <c r="M197" s="110"/>
      <c r="N197" s="3"/>
      <c r="O197" s="3"/>
    </row>
    <row r="198" spans="1:15" ht="15" hidden="1" x14ac:dyDescent="0.2">
      <c r="A198" s="4">
        <v>61</v>
      </c>
      <c r="B198" s="7"/>
      <c r="C198" s="158">
        <v>6471</v>
      </c>
      <c r="D198" s="158">
        <v>5628</v>
      </c>
      <c r="E198" s="158">
        <v>5115</v>
      </c>
      <c r="F198" s="158">
        <v>4644</v>
      </c>
      <c r="G198" s="158">
        <v>3282</v>
      </c>
      <c r="H198" s="158">
        <v>2769</v>
      </c>
      <c r="J198" s="110"/>
      <c r="K198" s="110"/>
      <c r="L198" s="110"/>
      <c r="M198" s="110"/>
      <c r="N198" s="3"/>
      <c r="O198" s="3"/>
    </row>
    <row r="199" spans="1:15" ht="15" hidden="1" x14ac:dyDescent="0.2">
      <c r="A199" s="4">
        <v>62</v>
      </c>
      <c r="B199" s="7"/>
      <c r="C199" s="158">
        <v>6767</v>
      </c>
      <c r="D199" s="158">
        <v>5882</v>
      </c>
      <c r="E199" s="158">
        <v>5363</v>
      </c>
      <c r="F199" s="158">
        <v>4857</v>
      </c>
      <c r="G199" s="158">
        <v>3427</v>
      </c>
      <c r="H199" s="158">
        <v>2890</v>
      </c>
      <c r="J199" s="110"/>
      <c r="K199" s="110"/>
      <c r="L199" s="110"/>
      <c r="M199" s="110"/>
      <c r="N199" s="3"/>
      <c r="O199" s="3"/>
    </row>
    <row r="200" spans="1:15" ht="15" hidden="1" x14ac:dyDescent="0.2">
      <c r="A200" s="4">
        <v>63</v>
      </c>
      <c r="B200" s="7"/>
      <c r="C200" s="158">
        <v>7110</v>
      </c>
      <c r="D200" s="158">
        <v>6185</v>
      </c>
      <c r="E200" s="158">
        <v>5639</v>
      </c>
      <c r="F200" s="158">
        <v>5106</v>
      </c>
      <c r="G200" s="158">
        <v>3608</v>
      </c>
      <c r="H200" s="158">
        <v>3044</v>
      </c>
      <c r="J200" s="110"/>
      <c r="K200" s="110"/>
      <c r="L200" s="110"/>
      <c r="M200" s="110"/>
      <c r="N200" s="3"/>
      <c r="O200" s="3"/>
    </row>
    <row r="201" spans="1:15" ht="15" hidden="1" x14ac:dyDescent="0.2">
      <c r="A201" s="4">
        <v>64</v>
      </c>
      <c r="B201" s="7"/>
      <c r="C201" s="158">
        <v>7520</v>
      </c>
      <c r="D201" s="158">
        <v>6542</v>
      </c>
      <c r="E201" s="158">
        <v>5966</v>
      </c>
      <c r="F201" s="158">
        <v>5397</v>
      </c>
      <c r="G201" s="158">
        <v>3815</v>
      </c>
      <c r="H201" s="158">
        <v>3219</v>
      </c>
      <c r="J201" s="110"/>
      <c r="K201" s="110"/>
      <c r="L201" s="110"/>
      <c r="M201" s="110"/>
      <c r="N201" s="3"/>
      <c r="O201" s="3"/>
    </row>
    <row r="202" spans="1:15" ht="15" hidden="1" x14ac:dyDescent="0.2">
      <c r="A202" s="4">
        <v>65</v>
      </c>
      <c r="B202" s="7"/>
      <c r="C202" s="158">
        <v>8014</v>
      </c>
      <c r="D202" s="158">
        <v>6967</v>
      </c>
      <c r="E202" s="158">
        <v>6352</v>
      </c>
      <c r="F202" s="158">
        <v>5801</v>
      </c>
      <c r="G202" s="158">
        <v>4082</v>
      </c>
      <c r="H202" s="158">
        <v>3445</v>
      </c>
      <c r="J202" s="110"/>
      <c r="K202" s="110"/>
      <c r="L202" s="110"/>
      <c r="M202" s="110"/>
      <c r="N202" s="3"/>
      <c r="O202" s="3"/>
    </row>
    <row r="203" spans="1:15" ht="15" hidden="1" x14ac:dyDescent="0.2">
      <c r="A203" s="4">
        <v>66</v>
      </c>
      <c r="B203" s="7"/>
      <c r="C203" s="158">
        <v>8590</v>
      </c>
      <c r="D203" s="158">
        <v>7472</v>
      </c>
      <c r="E203" s="158">
        <v>6811</v>
      </c>
      <c r="F203" s="158">
        <v>6265</v>
      </c>
      <c r="G203" s="158">
        <v>4401</v>
      </c>
      <c r="H203" s="158">
        <v>3713</v>
      </c>
      <c r="J203" s="110"/>
      <c r="K203" s="110"/>
      <c r="L203" s="110"/>
      <c r="M203" s="110"/>
      <c r="N203" s="3"/>
      <c r="O203" s="3"/>
    </row>
    <row r="204" spans="1:15" ht="15" hidden="1" x14ac:dyDescent="0.2">
      <c r="A204" s="4">
        <v>67</v>
      </c>
      <c r="B204" s="7"/>
      <c r="C204" s="158">
        <v>9275</v>
      </c>
      <c r="D204" s="158">
        <v>8064</v>
      </c>
      <c r="E204" s="158">
        <v>7357</v>
      </c>
      <c r="F204" s="158">
        <v>6768</v>
      </c>
      <c r="G204" s="158">
        <v>4755</v>
      </c>
      <c r="H204" s="158">
        <v>4011</v>
      </c>
      <c r="J204" s="110"/>
      <c r="K204" s="110"/>
      <c r="L204" s="110"/>
      <c r="M204" s="110"/>
      <c r="N204" s="3"/>
      <c r="O204" s="3"/>
    </row>
    <row r="205" spans="1:15" ht="15" hidden="1" x14ac:dyDescent="0.2">
      <c r="A205" s="4">
        <v>68</v>
      </c>
      <c r="B205" s="7"/>
      <c r="C205" s="158">
        <v>10065</v>
      </c>
      <c r="D205" s="158">
        <v>8751</v>
      </c>
      <c r="E205" s="158">
        <v>7980</v>
      </c>
      <c r="F205" s="158">
        <v>7340</v>
      </c>
      <c r="G205" s="158">
        <v>5152</v>
      </c>
      <c r="H205" s="158">
        <v>4346</v>
      </c>
      <c r="J205" s="110"/>
      <c r="K205" s="110"/>
      <c r="L205" s="110"/>
      <c r="M205" s="110"/>
      <c r="N205" s="3"/>
      <c r="O205" s="3"/>
    </row>
    <row r="206" spans="1:15" ht="15" hidden="1" x14ac:dyDescent="0.2">
      <c r="A206" s="4">
        <v>69</v>
      </c>
      <c r="B206" s="7"/>
      <c r="C206" s="158">
        <v>10980</v>
      </c>
      <c r="D206" s="158">
        <v>9549</v>
      </c>
      <c r="E206" s="158">
        <v>8708</v>
      </c>
      <c r="F206" s="158">
        <v>8018</v>
      </c>
      <c r="G206" s="158">
        <v>5628</v>
      </c>
      <c r="H206" s="158">
        <v>4748</v>
      </c>
      <c r="J206" s="110"/>
      <c r="K206" s="110"/>
      <c r="L206" s="110"/>
      <c r="M206" s="110"/>
      <c r="N206" s="3"/>
      <c r="O206" s="3"/>
    </row>
    <row r="207" spans="1:15" ht="15" hidden="1" x14ac:dyDescent="0.2">
      <c r="A207" s="4">
        <v>70</v>
      </c>
      <c r="B207" s="7"/>
      <c r="C207" s="158">
        <v>12045</v>
      </c>
      <c r="D207" s="158">
        <v>10476</v>
      </c>
      <c r="E207" s="158">
        <v>9467</v>
      </c>
      <c r="F207" s="158">
        <v>8921</v>
      </c>
      <c r="G207" s="158">
        <v>6222</v>
      </c>
      <c r="H207" s="158">
        <v>5250</v>
      </c>
      <c r="J207" s="110"/>
      <c r="K207" s="110"/>
      <c r="L207" s="110"/>
      <c r="M207" s="110"/>
      <c r="N207" s="3"/>
      <c r="O207" s="3"/>
    </row>
    <row r="208" spans="1:15" ht="15" hidden="1" x14ac:dyDescent="0.2">
      <c r="A208" s="4">
        <v>71</v>
      </c>
      <c r="B208" s="7"/>
      <c r="C208" s="158">
        <v>13263</v>
      </c>
      <c r="D208" s="158">
        <v>11533</v>
      </c>
      <c r="E208" s="158">
        <v>10517</v>
      </c>
      <c r="F208" s="158">
        <v>9823</v>
      </c>
      <c r="G208" s="158">
        <v>6855</v>
      </c>
      <c r="H208" s="158">
        <v>5783</v>
      </c>
      <c r="J208" s="110"/>
      <c r="K208" s="110"/>
      <c r="L208" s="110"/>
      <c r="M208" s="110"/>
      <c r="N208" s="3"/>
      <c r="O208" s="3"/>
    </row>
    <row r="209" spans="1:15" ht="15" hidden="1" x14ac:dyDescent="0.2">
      <c r="A209" s="4">
        <v>72</v>
      </c>
      <c r="B209" s="7"/>
      <c r="C209" s="158">
        <v>14675</v>
      </c>
      <c r="D209" s="158">
        <v>12763</v>
      </c>
      <c r="E209" s="158">
        <v>11635</v>
      </c>
      <c r="F209" s="158">
        <v>10874</v>
      </c>
      <c r="G209" s="158">
        <v>7586</v>
      </c>
      <c r="H209" s="158">
        <v>6400</v>
      </c>
      <c r="J209" s="110"/>
      <c r="K209" s="110"/>
      <c r="L209" s="110"/>
      <c r="M209" s="110"/>
      <c r="N209" s="3"/>
      <c r="O209" s="3"/>
    </row>
    <row r="210" spans="1:15" ht="15" hidden="1" x14ac:dyDescent="0.2">
      <c r="A210" s="4">
        <v>73</v>
      </c>
      <c r="B210" s="7"/>
      <c r="C210" s="158">
        <v>16300</v>
      </c>
      <c r="D210" s="158">
        <v>14173</v>
      </c>
      <c r="E210" s="158">
        <v>12921</v>
      </c>
      <c r="F210" s="158">
        <v>12067</v>
      </c>
      <c r="G210" s="158">
        <v>8421</v>
      </c>
      <c r="H210" s="158">
        <v>7104</v>
      </c>
      <c r="J210" s="110"/>
      <c r="K210" s="110"/>
      <c r="L210" s="110"/>
      <c r="M210" s="110"/>
      <c r="N210" s="3"/>
      <c r="O210" s="3"/>
    </row>
    <row r="211" spans="1:15" ht="15" hidden="1" x14ac:dyDescent="0.2">
      <c r="A211" s="4">
        <v>74</v>
      </c>
      <c r="B211" s="7"/>
      <c r="C211" s="158">
        <v>18172</v>
      </c>
      <c r="D211" s="158">
        <v>15798</v>
      </c>
      <c r="E211" s="158">
        <v>14404</v>
      </c>
      <c r="F211" s="158">
        <v>13455</v>
      </c>
      <c r="G211" s="158">
        <v>9389</v>
      </c>
      <c r="H211" s="158">
        <v>7921</v>
      </c>
      <c r="J211" s="110"/>
      <c r="K211" s="110"/>
      <c r="L211" s="110"/>
      <c r="M211" s="110"/>
      <c r="N211" s="3"/>
      <c r="O211" s="3"/>
    </row>
    <row r="212" spans="1:15" ht="15" hidden="1" x14ac:dyDescent="0.2">
      <c r="A212" s="4">
        <v>75</v>
      </c>
      <c r="B212" s="7"/>
      <c r="C212" s="158">
        <v>20318</v>
      </c>
      <c r="D212" s="158">
        <v>17669</v>
      </c>
      <c r="E212" s="158">
        <v>16042</v>
      </c>
      <c r="F212" s="158">
        <v>15139</v>
      </c>
      <c r="G212" s="158">
        <v>10537</v>
      </c>
      <c r="H212" s="158">
        <v>8891</v>
      </c>
      <c r="J212" s="110"/>
      <c r="K212" s="110"/>
      <c r="L212" s="110"/>
      <c r="M212" s="110"/>
      <c r="N212" s="3"/>
      <c r="O212" s="3"/>
    </row>
    <row r="213" spans="1:15" ht="15" hidden="1" x14ac:dyDescent="0.2">
      <c r="A213" s="4">
        <v>76</v>
      </c>
      <c r="B213" s="7"/>
      <c r="C213" s="158">
        <v>22783</v>
      </c>
      <c r="D213" s="158">
        <v>19809</v>
      </c>
      <c r="E213" s="158">
        <v>18048</v>
      </c>
      <c r="F213" s="158">
        <v>16976</v>
      </c>
      <c r="G213" s="158">
        <v>11815</v>
      </c>
      <c r="H213" s="158">
        <v>9969</v>
      </c>
      <c r="J213" s="110"/>
      <c r="K213" s="110"/>
      <c r="L213" s="110"/>
      <c r="M213" s="110"/>
      <c r="N213" s="3"/>
      <c r="O213" s="3"/>
    </row>
    <row r="214" spans="1:15" ht="15" hidden="1" x14ac:dyDescent="0.2">
      <c r="A214" s="4">
        <v>77</v>
      </c>
      <c r="B214" s="7"/>
      <c r="C214" s="158">
        <v>25584</v>
      </c>
      <c r="D214" s="158">
        <v>22249</v>
      </c>
      <c r="E214" s="158">
        <v>20286</v>
      </c>
      <c r="F214" s="158">
        <v>19066</v>
      </c>
      <c r="G214" s="158">
        <v>13268</v>
      </c>
      <c r="H214" s="158">
        <v>11195</v>
      </c>
      <c r="J214" s="110"/>
      <c r="K214" s="110"/>
      <c r="L214" s="110"/>
      <c r="M214" s="110"/>
      <c r="N214" s="3"/>
      <c r="O214" s="3"/>
    </row>
    <row r="215" spans="1:15" ht="15" hidden="1" x14ac:dyDescent="0.2">
      <c r="A215" s="4">
        <v>78</v>
      </c>
      <c r="B215" s="7"/>
      <c r="C215" s="158">
        <v>28747</v>
      </c>
      <c r="D215" s="158">
        <v>24998</v>
      </c>
      <c r="E215" s="158">
        <v>22792</v>
      </c>
      <c r="F215" s="158">
        <v>21421</v>
      </c>
      <c r="G215" s="158">
        <v>14911</v>
      </c>
      <c r="H215" s="158">
        <v>12579</v>
      </c>
      <c r="J215" s="110"/>
      <c r="K215" s="110"/>
      <c r="L215" s="110"/>
      <c r="M215" s="110"/>
      <c r="N215" s="3"/>
      <c r="O215" s="3"/>
    </row>
    <row r="216" spans="1:15" ht="15" hidden="1" x14ac:dyDescent="0.2">
      <c r="A216" s="4">
        <v>79</v>
      </c>
      <c r="B216" s="7"/>
      <c r="C216" s="158">
        <v>32302</v>
      </c>
      <c r="D216" s="158">
        <v>28087</v>
      </c>
      <c r="E216" s="158">
        <v>25612</v>
      </c>
      <c r="F216" s="158">
        <v>24070</v>
      </c>
      <c r="G216" s="158">
        <v>16751</v>
      </c>
      <c r="H216" s="158">
        <v>14131</v>
      </c>
      <c r="J216" s="110"/>
      <c r="K216" s="110"/>
      <c r="L216" s="110"/>
      <c r="M216" s="110"/>
      <c r="N216" s="3"/>
      <c r="O216" s="3"/>
    </row>
    <row r="217" spans="1:15" ht="15" hidden="1" x14ac:dyDescent="0.2">
      <c r="A217" s="4">
        <v>80</v>
      </c>
      <c r="B217" s="7"/>
      <c r="C217" s="158">
        <v>36551</v>
      </c>
      <c r="D217" s="158">
        <v>31784</v>
      </c>
      <c r="E217" s="158">
        <v>28979</v>
      </c>
      <c r="F217" s="158">
        <v>27234</v>
      </c>
      <c r="G217" s="158">
        <v>18953</v>
      </c>
      <c r="H217" s="158">
        <v>15990</v>
      </c>
      <c r="J217" s="110"/>
      <c r="K217" s="110"/>
      <c r="L217" s="110"/>
      <c r="M217" s="110"/>
      <c r="N217" s="3"/>
      <c r="O217" s="3"/>
    </row>
    <row r="218" spans="1:15" ht="15" hidden="1" x14ac:dyDescent="0.2">
      <c r="A218" s="4">
        <v>81</v>
      </c>
      <c r="B218" s="7"/>
      <c r="C218" s="158">
        <v>36551</v>
      </c>
      <c r="D218" s="158">
        <v>31784</v>
      </c>
      <c r="E218" s="158">
        <v>28979</v>
      </c>
      <c r="F218" s="158">
        <v>27234</v>
      </c>
      <c r="G218" s="158">
        <v>18953</v>
      </c>
      <c r="H218" s="158">
        <v>15990</v>
      </c>
      <c r="J218" s="110"/>
      <c r="K218" s="110"/>
      <c r="L218" s="110"/>
      <c r="M218" s="110"/>
      <c r="N218" s="3"/>
      <c r="O218" s="3"/>
    </row>
    <row r="219" spans="1:15" ht="15" hidden="1" x14ac:dyDescent="0.2">
      <c r="A219" s="4">
        <v>82</v>
      </c>
      <c r="B219" s="7"/>
      <c r="C219" s="158">
        <v>36551</v>
      </c>
      <c r="D219" s="158">
        <v>31784</v>
      </c>
      <c r="E219" s="158">
        <v>28979</v>
      </c>
      <c r="F219" s="158">
        <v>27234</v>
      </c>
      <c r="G219" s="158">
        <v>18953</v>
      </c>
      <c r="H219" s="158">
        <v>15990</v>
      </c>
      <c r="J219" s="110"/>
      <c r="K219" s="110"/>
      <c r="L219" s="110"/>
      <c r="M219" s="110"/>
      <c r="N219" s="3"/>
      <c r="O219" s="3"/>
    </row>
    <row r="220" spans="1:15" ht="15" hidden="1" x14ac:dyDescent="0.2">
      <c r="A220" s="4">
        <v>83</v>
      </c>
      <c r="B220" s="7"/>
      <c r="C220" s="158">
        <v>36551</v>
      </c>
      <c r="D220" s="158">
        <v>31784</v>
      </c>
      <c r="E220" s="158">
        <v>28979</v>
      </c>
      <c r="F220" s="158">
        <v>27234</v>
      </c>
      <c r="G220" s="158">
        <v>18953</v>
      </c>
      <c r="H220" s="158">
        <v>15990</v>
      </c>
      <c r="J220" s="110"/>
      <c r="K220" s="110"/>
      <c r="L220" s="110"/>
      <c r="M220" s="110"/>
      <c r="N220" s="3"/>
      <c r="O220" s="3"/>
    </row>
    <row r="221" spans="1:15" ht="15" hidden="1" x14ac:dyDescent="0.2">
      <c r="A221" s="4">
        <v>84</v>
      </c>
      <c r="B221" s="7" t="s">
        <v>3</v>
      </c>
      <c r="C221" s="158">
        <v>36551</v>
      </c>
      <c r="D221" s="158">
        <v>31784</v>
      </c>
      <c r="E221" s="158">
        <v>28979</v>
      </c>
      <c r="F221" s="158">
        <v>27234</v>
      </c>
      <c r="G221" s="158">
        <v>18953</v>
      </c>
      <c r="H221" s="158">
        <v>15990</v>
      </c>
      <c r="J221" s="110"/>
      <c r="K221" s="110"/>
      <c r="L221" s="110"/>
      <c r="M221" s="110"/>
      <c r="N221" s="3"/>
      <c r="O221" s="3"/>
    </row>
    <row r="222" spans="1:15" ht="15" hidden="1" x14ac:dyDescent="0.2">
      <c r="A222" s="4">
        <v>1</v>
      </c>
      <c r="B222" s="7" t="s">
        <v>4</v>
      </c>
      <c r="C222" s="158">
        <v>998</v>
      </c>
      <c r="D222" s="158">
        <v>869</v>
      </c>
      <c r="E222" s="158">
        <v>791</v>
      </c>
      <c r="F222" s="158">
        <v>468</v>
      </c>
      <c r="G222" s="158">
        <v>393</v>
      </c>
      <c r="H222" s="158">
        <v>333</v>
      </c>
      <c r="J222" s="110"/>
      <c r="K222" s="110"/>
      <c r="L222" s="110"/>
      <c r="M222" s="110"/>
      <c r="N222" s="3"/>
      <c r="O222" s="3"/>
    </row>
    <row r="223" spans="1:15" ht="15" hidden="1" x14ac:dyDescent="0.2">
      <c r="A223" s="4">
        <v>2</v>
      </c>
      <c r="B223" s="7" t="s">
        <v>1</v>
      </c>
      <c r="C223" s="158">
        <v>1680</v>
      </c>
      <c r="D223" s="158">
        <v>1463</v>
      </c>
      <c r="E223" s="158">
        <v>1334</v>
      </c>
      <c r="F223" s="158">
        <v>695</v>
      </c>
      <c r="G223" s="158">
        <v>616</v>
      </c>
      <c r="H223" s="158">
        <v>520</v>
      </c>
      <c r="J223" s="110"/>
      <c r="K223" s="110"/>
      <c r="L223" s="110"/>
      <c r="M223" s="110"/>
      <c r="N223" s="3"/>
      <c r="O223" s="3"/>
    </row>
    <row r="224" spans="1:15" ht="15" hidden="1" x14ac:dyDescent="0.2">
      <c r="A224" s="4">
        <v>3</v>
      </c>
      <c r="B224" s="7" t="s">
        <v>5</v>
      </c>
      <c r="C224" s="158">
        <v>2468</v>
      </c>
      <c r="D224" s="158">
        <v>2145</v>
      </c>
      <c r="E224" s="158">
        <v>1955</v>
      </c>
      <c r="F224" s="158">
        <v>998</v>
      </c>
      <c r="G224" s="158">
        <v>897</v>
      </c>
      <c r="H224" s="158">
        <v>756</v>
      </c>
      <c r="J224" s="110"/>
      <c r="K224" s="110"/>
      <c r="L224" s="110"/>
      <c r="M224" s="110"/>
      <c r="N224" s="3"/>
      <c r="O224" s="3"/>
    </row>
    <row r="225" spans="1:13" hidden="1" x14ac:dyDescent="0.15">
      <c r="A225" s="4"/>
      <c r="B225" s="8"/>
      <c r="C225" s="9"/>
      <c r="D225" s="9"/>
      <c r="E225" s="9"/>
      <c r="F225" s="9"/>
      <c r="G225" s="9"/>
      <c r="H225" s="9"/>
    </row>
    <row r="226" spans="1:13" ht="18" hidden="1" x14ac:dyDescent="0.2">
      <c r="A226" s="271" t="s">
        <v>60</v>
      </c>
      <c r="B226" s="272"/>
      <c r="C226" s="272"/>
      <c r="D226" s="272"/>
      <c r="E226" s="272"/>
      <c r="F226" s="272"/>
      <c r="G226" s="272"/>
      <c r="H226" s="272"/>
    </row>
    <row r="227" spans="1:13" hidden="1" x14ac:dyDescent="0.15">
      <c r="A227" s="267" t="s">
        <v>0</v>
      </c>
      <c r="B227" s="268"/>
      <c r="C227" s="268"/>
      <c r="D227" s="268"/>
      <c r="E227" s="268"/>
      <c r="F227" s="268"/>
      <c r="G227" s="268"/>
      <c r="H227" s="268"/>
      <c r="I227" s="31"/>
    </row>
    <row r="228" spans="1:13" hidden="1" x14ac:dyDescent="0.15">
      <c r="A228" s="4" t="s">
        <v>2</v>
      </c>
      <c r="B228" s="5" t="s">
        <v>2</v>
      </c>
      <c r="C228" s="32">
        <v>2000</v>
      </c>
      <c r="D228" s="32"/>
      <c r="E228" s="32"/>
      <c r="F228" s="32">
        <v>3500</v>
      </c>
      <c r="G228" s="6">
        <v>5000</v>
      </c>
      <c r="H228" s="6"/>
    </row>
    <row r="229" spans="1:13" ht="15" hidden="1" x14ac:dyDescent="0.2">
      <c r="A229" s="4">
        <v>18</v>
      </c>
      <c r="B229" s="7"/>
      <c r="C229" s="10">
        <f t="shared" ref="C229:H238" si="0">C155*$L$2</f>
        <v>172.42666666666668</v>
      </c>
      <c r="D229" s="10">
        <f t="shared" si="0"/>
        <v>149.99</v>
      </c>
      <c r="E229" s="10">
        <f t="shared" si="0"/>
        <v>136.65166666666667</v>
      </c>
      <c r="F229" s="10">
        <f t="shared" si="0"/>
        <v>105.64666666666666</v>
      </c>
      <c r="G229" s="10">
        <f t="shared" si="0"/>
        <v>80.56</v>
      </c>
      <c r="H229" s="10">
        <f t="shared" si="0"/>
        <v>68.016666666666666</v>
      </c>
      <c r="J229" s="110"/>
      <c r="K229" s="110"/>
      <c r="L229" s="110"/>
      <c r="M229" s="110"/>
    </row>
    <row r="230" spans="1:13" ht="15" hidden="1" x14ac:dyDescent="0.2">
      <c r="A230" s="4">
        <v>19</v>
      </c>
      <c r="B230" s="7"/>
      <c r="C230" s="10">
        <f t="shared" si="0"/>
        <v>175.16499999999999</v>
      </c>
      <c r="D230" s="10">
        <f t="shared" si="0"/>
        <v>152.55166666666668</v>
      </c>
      <c r="E230" s="10">
        <f t="shared" si="0"/>
        <v>139.21333333333334</v>
      </c>
      <c r="F230" s="10">
        <f t="shared" si="0"/>
        <v>107.855</v>
      </c>
      <c r="G230" s="10">
        <f t="shared" si="0"/>
        <v>81.973333333333329</v>
      </c>
      <c r="H230" s="10">
        <f t="shared" si="0"/>
        <v>69.165000000000006</v>
      </c>
      <c r="J230" s="110"/>
      <c r="K230" s="110"/>
      <c r="L230" s="110"/>
      <c r="M230" s="110"/>
    </row>
    <row r="231" spans="1:13" ht="15" hidden="1" x14ac:dyDescent="0.2">
      <c r="A231" s="4">
        <v>20</v>
      </c>
      <c r="B231" s="7"/>
      <c r="C231" s="10">
        <f t="shared" si="0"/>
        <v>178.43333333333334</v>
      </c>
      <c r="D231" s="10">
        <f t="shared" si="0"/>
        <v>155.02500000000001</v>
      </c>
      <c r="E231" s="10">
        <f t="shared" si="0"/>
        <v>141.33333333333334</v>
      </c>
      <c r="F231" s="10">
        <f t="shared" si="0"/>
        <v>110.41666666666667</v>
      </c>
      <c r="G231" s="10">
        <f t="shared" si="0"/>
        <v>83.563333333333333</v>
      </c>
      <c r="H231" s="10">
        <f t="shared" si="0"/>
        <v>70.489999999999995</v>
      </c>
      <c r="J231" s="110"/>
      <c r="K231" s="110"/>
      <c r="L231" s="110"/>
      <c r="M231" s="110"/>
    </row>
    <row r="232" spans="1:13" ht="15" hidden="1" x14ac:dyDescent="0.2">
      <c r="A232" s="4">
        <v>21</v>
      </c>
      <c r="B232" s="7"/>
      <c r="C232" s="10">
        <f t="shared" si="0"/>
        <v>181.17166666666665</v>
      </c>
      <c r="D232" s="10">
        <f t="shared" si="0"/>
        <v>157.76333333333332</v>
      </c>
      <c r="E232" s="10">
        <f t="shared" si="0"/>
        <v>143.63</v>
      </c>
      <c r="F232" s="10">
        <f t="shared" si="0"/>
        <v>112.625</v>
      </c>
      <c r="G232" s="10">
        <f t="shared" si="0"/>
        <v>85.064999999999998</v>
      </c>
      <c r="H232" s="10">
        <f t="shared" si="0"/>
        <v>71.726666666666659</v>
      </c>
      <c r="J232" s="110"/>
      <c r="K232" s="110"/>
      <c r="L232" s="110"/>
      <c r="M232" s="110"/>
    </row>
    <row r="233" spans="1:13" ht="15" hidden="1" x14ac:dyDescent="0.2">
      <c r="A233" s="4">
        <v>22</v>
      </c>
      <c r="B233" s="7"/>
      <c r="C233" s="10">
        <f t="shared" si="0"/>
        <v>184.26333333333332</v>
      </c>
      <c r="D233" s="10">
        <f t="shared" si="0"/>
        <v>160.59</v>
      </c>
      <c r="E233" s="10">
        <f t="shared" si="0"/>
        <v>146.10333333333332</v>
      </c>
      <c r="F233" s="10">
        <f t="shared" si="0"/>
        <v>114.83333333333333</v>
      </c>
      <c r="G233" s="10">
        <f t="shared" si="0"/>
        <v>86.566666666666663</v>
      </c>
      <c r="H233" s="10">
        <f t="shared" si="0"/>
        <v>73.051666666666662</v>
      </c>
      <c r="J233" s="110"/>
      <c r="K233" s="110"/>
      <c r="L233" s="110"/>
      <c r="M233" s="110"/>
    </row>
    <row r="234" spans="1:13" ht="15" hidden="1" x14ac:dyDescent="0.2">
      <c r="A234" s="4">
        <v>23</v>
      </c>
      <c r="B234" s="7"/>
      <c r="C234" s="10">
        <f t="shared" si="0"/>
        <v>187.44333333333333</v>
      </c>
      <c r="D234" s="10">
        <f t="shared" si="0"/>
        <v>163.06333333333333</v>
      </c>
      <c r="E234" s="10">
        <f t="shared" si="0"/>
        <v>148.75333333333333</v>
      </c>
      <c r="F234" s="10">
        <f t="shared" si="0"/>
        <v>117.57166666666667</v>
      </c>
      <c r="G234" s="10">
        <f t="shared" si="0"/>
        <v>88.245000000000005</v>
      </c>
      <c r="H234" s="10">
        <f t="shared" si="0"/>
        <v>74.465000000000003</v>
      </c>
      <c r="J234" s="110"/>
      <c r="K234" s="110"/>
      <c r="L234" s="110"/>
      <c r="M234" s="110"/>
    </row>
    <row r="235" spans="1:13" ht="15" hidden="1" x14ac:dyDescent="0.2">
      <c r="A235" s="4">
        <v>24</v>
      </c>
      <c r="B235" s="7"/>
      <c r="C235" s="10">
        <f t="shared" si="0"/>
        <v>190.62333333333333</v>
      </c>
      <c r="D235" s="10">
        <f t="shared" si="0"/>
        <v>165.80166666666668</v>
      </c>
      <c r="E235" s="10">
        <f t="shared" si="0"/>
        <v>151.22666666666666</v>
      </c>
      <c r="F235" s="10">
        <f t="shared" si="0"/>
        <v>119.95666666666666</v>
      </c>
      <c r="G235" s="10">
        <f t="shared" si="0"/>
        <v>89.74666666666667</v>
      </c>
      <c r="H235" s="10">
        <f t="shared" si="0"/>
        <v>75.701666666666668</v>
      </c>
      <c r="J235" s="110"/>
      <c r="K235" s="110"/>
      <c r="L235" s="110"/>
      <c r="M235" s="110"/>
    </row>
    <row r="236" spans="1:13" ht="15" hidden="1" x14ac:dyDescent="0.2">
      <c r="A236" s="4">
        <v>25</v>
      </c>
      <c r="B236" s="7"/>
      <c r="C236" s="10">
        <f t="shared" si="0"/>
        <v>193.45</v>
      </c>
      <c r="D236" s="10">
        <f t="shared" si="0"/>
        <v>168.18666666666667</v>
      </c>
      <c r="E236" s="10">
        <f t="shared" si="0"/>
        <v>153.61166666666668</v>
      </c>
      <c r="F236" s="10">
        <f t="shared" si="0"/>
        <v>122.34166666666667</v>
      </c>
      <c r="G236" s="10">
        <f t="shared" si="0"/>
        <v>91.513333333333335</v>
      </c>
      <c r="H236" s="10">
        <f t="shared" si="0"/>
        <v>77.291666666666671</v>
      </c>
      <c r="J236" s="110"/>
      <c r="K236" s="110"/>
      <c r="L236" s="110"/>
      <c r="M236" s="110"/>
    </row>
    <row r="237" spans="1:13" ht="15" hidden="1" x14ac:dyDescent="0.2">
      <c r="A237" s="4">
        <v>26</v>
      </c>
      <c r="B237" s="7"/>
      <c r="C237" s="10">
        <f t="shared" si="0"/>
        <v>196.54166666666666</v>
      </c>
      <c r="D237" s="10">
        <f t="shared" si="0"/>
        <v>171.01333333333332</v>
      </c>
      <c r="E237" s="10">
        <f t="shared" si="0"/>
        <v>155.99666666666667</v>
      </c>
      <c r="F237" s="10">
        <f t="shared" si="0"/>
        <v>124.99166666666666</v>
      </c>
      <c r="G237" s="10">
        <f t="shared" si="0"/>
        <v>93.103333333333339</v>
      </c>
      <c r="H237" s="10">
        <f t="shared" si="0"/>
        <v>78.61666666666666</v>
      </c>
      <c r="J237" s="110"/>
      <c r="K237" s="110"/>
      <c r="L237" s="110"/>
      <c r="M237" s="110"/>
    </row>
    <row r="238" spans="1:13" ht="15" hidden="1" x14ac:dyDescent="0.2">
      <c r="A238" s="4">
        <v>27</v>
      </c>
      <c r="B238" s="7"/>
      <c r="C238" s="10">
        <f t="shared" si="0"/>
        <v>199.81</v>
      </c>
      <c r="D238" s="10">
        <f t="shared" si="0"/>
        <v>173.66333333333333</v>
      </c>
      <c r="E238" s="10">
        <f t="shared" si="0"/>
        <v>158.38166666666666</v>
      </c>
      <c r="F238" s="10">
        <f t="shared" si="0"/>
        <v>126.935</v>
      </c>
      <c r="G238" s="10">
        <f t="shared" si="0"/>
        <v>94.516666666666666</v>
      </c>
      <c r="H238" s="10">
        <f t="shared" si="0"/>
        <v>79.765000000000001</v>
      </c>
      <c r="J238" s="110"/>
      <c r="K238" s="110"/>
      <c r="L238" s="110"/>
      <c r="M238" s="110"/>
    </row>
    <row r="239" spans="1:13" ht="15" hidden="1" x14ac:dyDescent="0.2">
      <c r="A239" s="4">
        <v>28</v>
      </c>
      <c r="B239" s="7"/>
      <c r="C239" s="10">
        <f t="shared" ref="C239:H248" si="1">C165*$L$2</f>
        <v>203.34333333333333</v>
      </c>
      <c r="D239" s="10">
        <f t="shared" si="1"/>
        <v>176.84333333333333</v>
      </c>
      <c r="E239" s="10">
        <f t="shared" si="1"/>
        <v>161.12</v>
      </c>
      <c r="F239" s="10">
        <f t="shared" si="1"/>
        <v>130.20333333333332</v>
      </c>
      <c r="G239" s="10">
        <f t="shared" si="1"/>
        <v>96.724999999999994</v>
      </c>
      <c r="H239" s="10">
        <f t="shared" si="1"/>
        <v>81.531666666666666</v>
      </c>
      <c r="J239" s="110"/>
      <c r="K239" s="110"/>
      <c r="L239" s="110"/>
      <c r="M239" s="110"/>
    </row>
    <row r="240" spans="1:13" ht="15" hidden="1" x14ac:dyDescent="0.2">
      <c r="A240" s="4">
        <v>29</v>
      </c>
      <c r="B240" s="7"/>
      <c r="C240" s="10">
        <f t="shared" si="1"/>
        <v>207.05333333333334</v>
      </c>
      <c r="D240" s="10">
        <f t="shared" si="1"/>
        <v>180.02333333333334</v>
      </c>
      <c r="E240" s="10">
        <f t="shared" si="1"/>
        <v>164.12333333333333</v>
      </c>
      <c r="F240" s="10">
        <f t="shared" si="1"/>
        <v>133.03</v>
      </c>
      <c r="G240" s="10">
        <f t="shared" si="1"/>
        <v>98.49166666666666</v>
      </c>
      <c r="H240" s="10">
        <f t="shared" si="1"/>
        <v>83.12166666666667</v>
      </c>
      <c r="J240" s="110"/>
      <c r="K240" s="110"/>
      <c r="L240" s="110"/>
      <c r="M240" s="110"/>
    </row>
    <row r="241" spans="1:13" ht="15" hidden="1" x14ac:dyDescent="0.2">
      <c r="A241" s="4">
        <v>30</v>
      </c>
      <c r="B241" s="7"/>
      <c r="C241" s="10">
        <f t="shared" si="1"/>
        <v>210.58666666666667</v>
      </c>
      <c r="D241" s="10">
        <f t="shared" si="1"/>
        <v>182.85</v>
      </c>
      <c r="E241" s="10">
        <f t="shared" si="1"/>
        <v>166.77333333333334</v>
      </c>
      <c r="F241" s="10">
        <f t="shared" si="1"/>
        <v>136.03333333333333</v>
      </c>
      <c r="G241" s="10">
        <f t="shared" si="1"/>
        <v>100.7</v>
      </c>
      <c r="H241" s="10">
        <f t="shared" si="1"/>
        <v>84.976666666666659</v>
      </c>
      <c r="J241" s="110"/>
      <c r="K241" s="110"/>
      <c r="L241" s="110"/>
      <c r="M241" s="110"/>
    </row>
    <row r="242" spans="1:13" ht="15" hidden="1" x14ac:dyDescent="0.2">
      <c r="A242" s="4">
        <v>31</v>
      </c>
      <c r="B242" s="7"/>
      <c r="C242" s="10">
        <f t="shared" si="1"/>
        <v>214.03166666666667</v>
      </c>
      <c r="D242" s="10">
        <f t="shared" si="1"/>
        <v>186.47166666666666</v>
      </c>
      <c r="E242" s="10">
        <f t="shared" si="1"/>
        <v>169.86500000000001</v>
      </c>
      <c r="F242" s="10">
        <f t="shared" si="1"/>
        <v>139.21333333333334</v>
      </c>
      <c r="G242" s="10">
        <f t="shared" si="1"/>
        <v>102.46666666666667</v>
      </c>
      <c r="H242" s="10">
        <f t="shared" si="1"/>
        <v>86.39</v>
      </c>
      <c r="J242" s="110"/>
      <c r="K242" s="110"/>
      <c r="L242" s="110"/>
      <c r="M242" s="110"/>
    </row>
    <row r="243" spans="1:13" ht="15" hidden="1" x14ac:dyDescent="0.2">
      <c r="A243" s="4">
        <v>32</v>
      </c>
      <c r="B243" s="7"/>
      <c r="C243" s="10">
        <f t="shared" si="1"/>
        <v>217.565</v>
      </c>
      <c r="D243" s="10">
        <f t="shared" si="1"/>
        <v>189.38666666666666</v>
      </c>
      <c r="E243" s="10">
        <f t="shared" si="1"/>
        <v>172.51499999999999</v>
      </c>
      <c r="F243" s="10">
        <f t="shared" si="1"/>
        <v>142.39333333333335</v>
      </c>
      <c r="G243" s="10">
        <f t="shared" si="1"/>
        <v>104.58666666666667</v>
      </c>
      <c r="H243" s="10">
        <f t="shared" si="1"/>
        <v>88.333333333333329</v>
      </c>
      <c r="J243" s="110"/>
      <c r="K243" s="110"/>
      <c r="L243" s="110"/>
      <c r="M243" s="110"/>
    </row>
    <row r="244" spans="1:13" ht="15" hidden="1" x14ac:dyDescent="0.2">
      <c r="A244" s="4">
        <v>33</v>
      </c>
      <c r="B244" s="7"/>
      <c r="C244" s="10">
        <f t="shared" si="1"/>
        <v>223.48333333333332</v>
      </c>
      <c r="D244" s="10">
        <f t="shared" si="1"/>
        <v>194.42166666666665</v>
      </c>
      <c r="E244" s="10">
        <f t="shared" si="1"/>
        <v>177.46166666666667</v>
      </c>
      <c r="F244" s="10">
        <f t="shared" si="1"/>
        <v>146.63333333333333</v>
      </c>
      <c r="G244" s="10">
        <f t="shared" si="1"/>
        <v>107.94333333333333</v>
      </c>
      <c r="H244" s="10">
        <f t="shared" si="1"/>
        <v>91.16</v>
      </c>
      <c r="J244" s="110"/>
      <c r="K244" s="110"/>
      <c r="L244" s="110"/>
      <c r="M244" s="110"/>
    </row>
    <row r="245" spans="1:13" ht="15" hidden="1" x14ac:dyDescent="0.2">
      <c r="A245" s="4">
        <v>34</v>
      </c>
      <c r="B245" s="7"/>
      <c r="C245" s="10">
        <f t="shared" si="1"/>
        <v>229.40166666666667</v>
      </c>
      <c r="D245" s="10">
        <f t="shared" si="1"/>
        <v>199.81</v>
      </c>
      <c r="E245" s="10">
        <f t="shared" si="1"/>
        <v>182.14333333333335</v>
      </c>
      <c r="F245" s="10">
        <f t="shared" si="1"/>
        <v>150.69666666666666</v>
      </c>
      <c r="G245" s="10">
        <f t="shared" si="1"/>
        <v>110.77</v>
      </c>
      <c r="H245" s="10">
        <f t="shared" si="1"/>
        <v>93.456666666666663</v>
      </c>
      <c r="J245" s="110"/>
      <c r="K245" s="110"/>
      <c r="L245" s="110"/>
      <c r="M245" s="110"/>
    </row>
    <row r="246" spans="1:13" ht="15" hidden="1" x14ac:dyDescent="0.2">
      <c r="A246" s="4">
        <v>35</v>
      </c>
      <c r="B246" s="7"/>
      <c r="C246" s="10">
        <f t="shared" si="1"/>
        <v>235.58500000000001</v>
      </c>
      <c r="D246" s="10">
        <f t="shared" si="1"/>
        <v>204.845</v>
      </c>
      <c r="E246" s="10">
        <f t="shared" si="1"/>
        <v>186.82499999999999</v>
      </c>
      <c r="F246" s="10">
        <f t="shared" si="1"/>
        <v>155.11333333333334</v>
      </c>
      <c r="G246" s="10">
        <f t="shared" si="1"/>
        <v>113.95</v>
      </c>
      <c r="H246" s="10">
        <f t="shared" si="1"/>
        <v>96.106666666666669</v>
      </c>
      <c r="J246" s="110"/>
      <c r="K246" s="110"/>
      <c r="L246" s="110"/>
      <c r="M246" s="110"/>
    </row>
    <row r="247" spans="1:13" ht="15" hidden="1" x14ac:dyDescent="0.2">
      <c r="A247" s="4">
        <v>36</v>
      </c>
      <c r="B247" s="7"/>
      <c r="C247" s="10">
        <f t="shared" si="1"/>
        <v>241.32666666666665</v>
      </c>
      <c r="D247" s="10">
        <f t="shared" si="1"/>
        <v>210.23333333333332</v>
      </c>
      <c r="E247" s="10">
        <f t="shared" si="1"/>
        <v>191.50666666666666</v>
      </c>
      <c r="F247" s="10">
        <f t="shared" si="1"/>
        <v>159.53</v>
      </c>
      <c r="G247" s="10">
        <f t="shared" si="1"/>
        <v>117.04166666666667</v>
      </c>
      <c r="H247" s="10">
        <f t="shared" si="1"/>
        <v>98.844999999999999</v>
      </c>
      <c r="J247" s="110"/>
      <c r="K247" s="110"/>
      <c r="L247" s="110"/>
      <c r="M247" s="110"/>
    </row>
    <row r="248" spans="1:13" ht="15" hidden="1" x14ac:dyDescent="0.2">
      <c r="A248" s="4">
        <v>37</v>
      </c>
      <c r="B248" s="7"/>
      <c r="C248" s="10">
        <f t="shared" si="1"/>
        <v>247.245</v>
      </c>
      <c r="D248" s="10">
        <f t="shared" si="1"/>
        <v>215.09166666666667</v>
      </c>
      <c r="E248" s="10">
        <f t="shared" si="1"/>
        <v>196.36500000000001</v>
      </c>
      <c r="F248" s="10">
        <f t="shared" si="1"/>
        <v>164.035</v>
      </c>
      <c r="G248" s="10">
        <f t="shared" si="1"/>
        <v>120.045</v>
      </c>
      <c r="H248" s="10">
        <f t="shared" si="1"/>
        <v>101.23</v>
      </c>
      <c r="J248" s="110"/>
      <c r="K248" s="110"/>
      <c r="L248" s="110"/>
      <c r="M248" s="110"/>
    </row>
    <row r="249" spans="1:13" ht="15" hidden="1" x14ac:dyDescent="0.2">
      <c r="A249" s="4">
        <v>38</v>
      </c>
      <c r="B249" s="7"/>
      <c r="C249" s="10">
        <f t="shared" ref="C249:H258" si="2">C175*$L$2</f>
        <v>253.51666666666668</v>
      </c>
      <c r="D249" s="10">
        <f t="shared" si="2"/>
        <v>220.30333333333334</v>
      </c>
      <c r="E249" s="10">
        <f t="shared" si="2"/>
        <v>201.13499999999999</v>
      </c>
      <c r="F249" s="10">
        <f t="shared" si="2"/>
        <v>168.71666666666667</v>
      </c>
      <c r="G249" s="10">
        <f t="shared" si="2"/>
        <v>123.13666666666667</v>
      </c>
      <c r="H249" s="10">
        <f t="shared" si="2"/>
        <v>103.79166666666667</v>
      </c>
      <c r="J249" s="110"/>
      <c r="K249" s="110"/>
      <c r="L249" s="110"/>
      <c r="M249" s="110"/>
    </row>
    <row r="250" spans="1:13" ht="15" hidden="1" x14ac:dyDescent="0.2">
      <c r="A250" s="4">
        <v>39</v>
      </c>
      <c r="B250" s="7"/>
      <c r="C250" s="10">
        <f t="shared" si="2"/>
        <v>259.435</v>
      </c>
      <c r="D250" s="10">
        <f t="shared" si="2"/>
        <v>225.69166666666666</v>
      </c>
      <c r="E250" s="10">
        <f t="shared" si="2"/>
        <v>205.81666666666666</v>
      </c>
      <c r="F250" s="10">
        <f t="shared" si="2"/>
        <v>173.31</v>
      </c>
      <c r="G250" s="10">
        <f t="shared" si="2"/>
        <v>126.31666666666666</v>
      </c>
      <c r="H250" s="10">
        <f t="shared" si="2"/>
        <v>106.53</v>
      </c>
      <c r="J250" s="110"/>
      <c r="K250" s="110"/>
      <c r="L250" s="110"/>
      <c r="M250" s="110"/>
    </row>
    <row r="251" spans="1:13" ht="15" hidden="1" x14ac:dyDescent="0.2">
      <c r="A251" s="4">
        <v>40</v>
      </c>
      <c r="B251" s="7"/>
      <c r="C251" s="10">
        <f t="shared" si="2"/>
        <v>266.06</v>
      </c>
      <c r="D251" s="10">
        <f t="shared" si="2"/>
        <v>231.08</v>
      </c>
      <c r="E251" s="10">
        <f t="shared" si="2"/>
        <v>210.58666666666667</v>
      </c>
      <c r="F251" s="10">
        <f t="shared" si="2"/>
        <v>177.815</v>
      </c>
      <c r="G251" s="10">
        <f t="shared" si="2"/>
        <v>129.49666666666667</v>
      </c>
      <c r="H251" s="10">
        <f t="shared" si="2"/>
        <v>109.18</v>
      </c>
      <c r="J251" s="110"/>
      <c r="K251" s="110"/>
      <c r="L251" s="110"/>
      <c r="M251" s="110"/>
    </row>
    <row r="252" spans="1:13" ht="15" hidden="1" x14ac:dyDescent="0.2">
      <c r="A252" s="4">
        <v>41</v>
      </c>
      <c r="B252" s="7"/>
      <c r="C252" s="10">
        <f t="shared" si="2"/>
        <v>280.89999999999998</v>
      </c>
      <c r="D252" s="10">
        <f t="shared" si="2"/>
        <v>244.15333333333334</v>
      </c>
      <c r="E252" s="10">
        <f t="shared" si="2"/>
        <v>222.95333333333332</v>
      </c>
      <c r="F252" s="10">
        <f t="shared" si="2"/>
        <v>188.59166666666667</v>
      </c>
      <c r="G252" s="10">
        <f t="shared" si="2"/>
        <v>136.82833333333332</v>
      </c>
      <c r="H252" s="10">
        <f t="shared" si="2"/>
        <v>115.45166666666667</v>
      </c>
      <c r="J252" s="110"/>
      <c r="K252" s="110"/>
      <c r="L252" s="110"/>
      <c r="M252" s="110"/>
    </row>
    <row r="253" spans="1:13" ht="15" hidden="1" x14ac:dyDescent="0.2">
      <c r="A253" s="4">
        <v>42</v>
      </c>
      <c r="B253" s="7"/>
      <c r="C253" s="10">
        <f t="shared" si="2"/>
        <v>287.26</v>
      </c>
      <c r="D253" s="10">
        <f t="shared" si="2"/>
        <v>249.63</v>
      </c>
      <c r="E253" s="10">
        <f t="shared" si="2"/>
        <v>227.54666666666665</v>
      </c>
      <c r="F253" s="10">
        <f t="shared" si="2"/>
        <v>193.36166666666668</v>
      </c>
      <c r="G253" s="10">
        <f t="shared" si="2"/>
        <v>140.00833333333333</v>
      </c>
      <c r="H253" s="10">
        <f t="shared" si="2"/>
        <v>118.19</v>
      </c>
      <c r="J253" s="110"/>
      <c r="K253" s="110"/>
      <c r="L253" s="110"/>
      <c r="M253" s="110"/>
    </row>
    <row r="254" spans="1:13" ht="15" hidden="1" x14ac:dyDescent="0.2">
      <c r="A254" s="4">
        <v>43</v>
      </c>
      <c r="B254" s="7"/>
      <c r="C254" s="10">
        <f t="shared" si="2"/>
        <v>298.47833333333335</v>
      </c>
      <c r="D254" s="10">
        <f t="shared" si="2"/>
        <v>259.78833333333336</v>
      </c>
      <c r="E254" s="10">
        <f t="shared" si="2"/>
        <v>236.82166666666666</v>
      </c>
      <c r="F254" s="10">
        <f t="shared" si="2"/>
        <v>201.93</v>
      </c>
      <c r="G254" s="10">
        <f t="shared" si="2"/>
        <v>146.28</v>
      </c>
      <c r="H254" s="10">
        <f t="shared" si="2"/>
        <v>123.49</v>
      </c>
      <c r="J254" s="110"/>
      <c r="K254" s="110"/>
      <c r="L254" s="110"/>
      <c r="M254" s="110"/>
    </row>
    <row r="255" spans="1:13" ht="15" hidden="1" x14ac:dyDescent="0.2">
      <c r="A255" s="4">
        <v>44</v>
      </c>
      <c r="B255" s="7"/>
      <c r="C255" s="10">
        <f t="shared" si="2"/>
        <v>309.87333333333333</v>
      </c>
      <c r="D255" s="10">
        <f t="shared" si="2"/>
        <v>269.41666666666669</v>
      </c>
      <c r="E255" s="10">
        <f t="shared" si="2"/>
        <v>245.74333333333334</v>
      </c>
      <c r="F255" s="10">
        <f t="shared" si="2"/>
        <v>210.23333333333332</v>
      </c>
      <c r="G255" s="10">
        <f t="shared" si="2"/>
        <v>152.19833333333332</v>
      </c>
      <c r="H255" s="10">
        <f t="shared" si="2"/>
        <v>128.43666666666667</v>
      </c>
      <c r="J255" s="110"/>
      <c r="K255" s="110"/>
      <c r="L255" s="110"/>
      <c r="M255" s="110"/>
    </row>
    <row r="256" spans="1:13" ht="15" hidden="1" x14ac:dyDescent="0.2">
      <c r="A256" s="4">
        <v>45</v>
      </c>
      <c r="B256" s="7"/>
      <c r="C256" s="10">
        <f t="shared" si="2"/>
        <v>321.44499999999999</v>
      </c>
      <c r="D256" s="10">
        <f t="shared" si="2"/>
        <v>279.31</v>
      </c>
      <c r="E256" s="10">
        <f t="shared" si="2"/>
        <v>254.84166666666667</v>
      </c>
      <c r="F256" s="10">
        <f t="shared" si="2"/>
        <v>218.89</v>
      </c>
      <c r="G256" s="10">
        <f t="shared" si="2"/>
        <v>158.02833333333334</v>
      </c>
      <c r="H256" s="10">
        <f t="shared" si="2"/>
        <v>133.38333333333333</v>
      </c>
      <c r="J256" s="110"/>
      <c r="K256" s="110"/>
      <c r="L256" s="110"/>
      <c r="M256" s="110"/>
    </row>
    <row r="257" spans="1:13" ht="15" hidden="1" x14ac:dyDescent="0.2">
      <c r="A257" s="4">
        <v>46</v>
      </c>
      <c r="B257" s="7"/>
      <c r="C257" s="10">
        <f t="shared" si="2"/>
        <v>332.66333333333336</v>
      </c>
      <c r="D257" s="10">
        <f t="shared" si="2"/>
        <v>289.29166666666669</v>
      </c>
      <c r="E257" s="10">
        <f t="shared" si="2"/>
        <v>263.94</v>
      </c>
      <c r="F257" s="10">
        <f t="shared" si="2"/>
        <v>227.28166666666667</v>
      </c>
      <c r="G257" s="10">
        <f t="shared" si="2"/>
        <v>164.035</v>
      </c>
      <c r="H257" s="10">
        <f t="shared" si="2"/>
        <v>138.41833333333332</v>
      </c>
      <c r="J257" s="110"/>
      <c r="K257" s="110"/>
      <c r="L257" s="110"/>
      <c r="M257" s="110"/>
    </row>
    <row r="258" spans="1:13" ht="15" hidden="1" x14ac:dyDescent="0.2">
      <c r="A258" s="4">
        <v>47</v>
      </c>
      <c r="B258" s="7"/>
      <c r="C258" s="10">
        <f t="shared" si="2"/>
        <v>343.97</v>
      </c>
      <c r="D258" s="10">
        <f t="shared" si="2"/>
        <v>299.185</v>
      </c>
      <c r="E258" s="10">
        <f t="shared" si="2"/>
        <v>272.86166666666668</v>
      </c>
      <c r="F258" s="10">
        <f t="shared" si="2"/>
        <v>235.85</v>
      </c>
      <c r="G258" s="10">
        <f t="shared" si="2"/>
        <v>169.95333333333332</v>
      </c>
      <c r="H258" s="10">
        <f t="shared" si="2"/>
        <v>143.45333333333332</v>
      </c>
      <c r="J258" s="110"/>
      <c r="K258" s="110"/>
      <c r="L258" s="110"/>
      <c r="M258" s="110"/>
    </row>
    <row r="259" spans="1:13" ht="15" hidden="1" x14ac:dyDescent="0.2">
      <c r="A259" s="4">
        <v>48</v>
      </c>
      <c r="B259" s="7"/>
      <c r="C259" s="10">
        <f t="shared" ref="C259:H268" si="3">C185*$L$2</f>
        <v>356.24833333333333</v>
      </c>
      <c r="D259" s="10">
        <f t="shared" si="3"/>
        <v>309.69666666666666</v>
      </c>
      <c r="E259" s="10">
        <f t="shared" si="3"/>
        <v>282.40166666666664</v>
      </c>
      <c r="F259" s="10">
        <f t="shared" si="3"/>
        <v>244.94833333333332</v>
      </c>
      <c r="G259" s="10">
        <f t="shared" si="3"/>
        <v>176.04833333333335</v>
      </c>
      <c r="H259" s="10">
        <f t="shared" si="3"/>
        <v>148.57666666666665</v>
      </c>
      <c r="J259" s="110"/>
      <c r="K259" s="110"/>
      <c r="L259" s="110"/>
      <c r="M259" s="110"/>
    </row>
    <row r="260" spans="1:13" ht="15" hidden="1" x14ac:dyDescent="0.2">
      <c r="A260" s="4">
        <v>49</v>
      </c>
      <c r="B260" s="7"/>
      <c r="C260" s="10">
        <f t="shared" si="3"/>
        <v>368.52666666666664</v>
      </c>
      <c r="D260" s="10">
        <f t="shared" si="3"/>
        <v>320.38499999999999</v>
      </c>
      <c r="E260" s="10">
        <f t="shared" si="3"/>
        <v>292.02999999999997</v>
      </c>
      <c r="F260" s="10">
        <f t="shared" si="3"/>
        <v>253.69333333333333</v>
      </c>
      <c r="G260" s="10">
        <f t="shared" si="3"/>
        <v>182.32</v>
      </c>
      <c r="H260" s="10">
        <f t="shared" si="3"/>
        <v>153.78833333333333</v>
      </c>
      <c r="J260" s="110"/>
      <c r="K260" s="110"/>
      <c r="L260" s="110"/>
      <c r="M260" s="110"/>
    </row>
    <row r="261" spans="1:13" ht="15" hidden="1" x14ac:dyDescent="0.2">
      <c r="A261" s="4">
        <v>50</v>
      </c>
      <c r="B261" s="7"/>
      <c r="C261" s="10">
        <f t="shared" si="3"/>
        <v>380.36333333333334</v>
      </c>
      <c r="D261" s="10">
        <f t="shared" si="3"/>
        <v>330.80833333333334</v>
      </c>
      <c r="E261" s="10">
        <f t="shared" si="3"/>
        <v>301.39333333333332</v>
      </c>
      <c r="F261" s="10">
        <f t="shared" si="3"/>
        <v>262.70333333333332</v>
      </c>
      <c r="G261" s="10">
        <f t="shared" si="3"/>
        <v>188.41499999999999</v>
      </c>
      <c r="H261" s="10">
        <f t="shared" si="3"/>
        <v>159.17666666666668</v>
      </c>
      <c r="J261" s="110"/>
      <c r="K261" s="110"/>
      <c r="L261" s="110"/>
      <c r="M261" s="110"/>
    </row>
    <row r="262" spans="1:13" ht="15" hidden="1" x14ac:dyDescent="0.2">
      <c r="A262" s="4">
        <v>51</v>
      </c>
      <c r="B262" s="7"/>
      <c r="C262" s="10">
        <f t="shared" si="3"/>
        <v>405.00833333333333</v>
      </c>
      <c r="D262" s="10">
        <f t="shared" si="3"/>
        <v>352.27333333333331</v>
      </c>
      <c r="E262" s="10">
        <f t="shared" si="3"/>
        <v>321.18</v>
      </c>
      <c r="F262" s="10">
        <f t="shared" si="3"/>
        <v>280.45833333333331</v>
      </c>
      <c r="G262" s="10">
        <f t="shared" si="3"/>
        <v>201.22333333333333</v>
      </c>
      <c r="H262" s="10">
        <f t="shared" si="3"/>
        <v>169.6</v>
      </c>
      <c r="J262" s="110"/>
      <c r="K262" s="110"/>
      <c r="L262" s="110"/>
      <c r="M262" s="110"/>
    </row>
    <row r="263" spans="1:13" ht="15" hidden="1" x14ac:dyDescent="0.2">
      <c r="A263" s="4">
        <v>52</v>
      </c>
      <c r="B263" s="7"/>
      <c r="C263" s="10">
        <f t="shared" si="3"/>
        <v>417.375</v>
      </c>
      <c r="D263" s="10">
        <f t="shared" si="3"/>
        <v>362.87333333333333</v>
      </c>
      <c r="E263" s="10">
        <f t="shared" si="3"/>
        <v>331.07333333333332</v>
      </c>
      <c r="F263" s="10">
        <f t="shared" si="3"/>
        <v>289.29166666666669</v>
      </c>
      <c r="G263" s="10">
        <f t="shared" si="3"/>
        <v>207.495</v>
      </c>
      <c r="H263" s="10">
        <f t="shared" si="3"/>
        <v>175.07666666666665</v>
      </c>
      <c r="J263" s="110"/>
      <c r="K263" s="110"/>
      <c r="L263" s="110"/>
      <c r="M263" s="110"/>
    </row>
    <row r="264" spans="1:13" ht="15" hidden="1" x14ac:dyDescent="0.2">
      <c r="A264" s="4">
        <v>53</v>
      </c>
      <c r="B264" s="7"/>
      <c r="C264" s="10">
        <f t="shared" si="3"/>
        <v>432.39166666666665</v>
      </c>
      <c r="D264" s="10">
        <f t="shared" si="3"/>
        <v>376.12333333333333</v>
      </c>
      <c r="E264" s="10">
        <f t="shared" si="3"/>
        <v>342.82166666666666</v>
      </c>
      <c r="F264" s="10">
        <f t="shared" si="3"/>
        <v>300.95166666666665</v>
      </c>
      <c r="G264" s="10">
        <f t="shared" si="3"/>
        <v>215.18</v>
      </c>
      <c r="H264" s="10">
        <f t="shared" si="3"/>
        <v>181.52500000000001</v>
      </c>
      <c r="J264" s="110"/>
      <c r="K264" s="110"/>
      <c r="L264" s="110"/>
      <c r="M264" s="110"/>
    </row>
    <row r="265" spans="1:13" ht="15" hidden="1" x14ac:dyDescent="0.2">
      <c r="A265" s="4">
        <v>54</v>
      </c>
      <c r="B265" s="7"/>
      <c r="C265" s="10">
        <f t="shared" si="3"/>
        <v>447.32</v>
      </c>
      <c r="D265" s="10">
        <f t="shared" si="3"/>
        <v>388.66666666666669</v>
      </c>
      <c r="E265" s="10">
        <f t="shared" si="3"/>
        <v>354.65833333333336</v>
      </c>
      <c r="F265" s="10">
        <f t="shared" si="3"/>
        <v>311.99333333333334</v>
      </c>
      <c r="G265" s="10">
        <f t="shared" si="3"/>
        <v>222.86500000000001</v>
      </c>
      <c r="H265" s="10">
        <f t="shared" si="3"/>
        <v>188.06166666666667</v>
      </c>
      <c r="J265" s="110"/>
      <c r="K265" s="110"/>
      <c r="L265" s="110"/>
      <c r="M265" s="110"/>
    </row>
    <row r="266" spans="1:13" ht="15" hidden="1" x14ac:dyDescent="0.2">
      <c r="A266" s="4">
        <v>55</v>
      </c>
      <c r="B266" s="7"/>
      <c r="C266" s="10">
        <f t="shared" si="3"/>
        <v>461.71833333333331</v>
      </c>
      <c r="D266" s="10">
        <f t="shared" si="3"/>
        <v>401.74</v>
      </c>
      <c r="E266" s="10">
        <f t="shared" si="3"/>
        <v>366.05333333333334</v>
      </c>
      <c r="F266" s="10">
        <f t="shared" si="3"/>
        <v>323.21166666666664</v>
      </c>
      <c r="G266" s="10">
        <f t="shared" si="3"/>
        <v>230.55</v>
      </c>
      <c r="H266" s="10">
        <f t="shared" si="3"/>
        <v>194.59833333333333</v>
      </c>
      <c r="J266" s="110"/>
      <c r="K266" s="110"/>
      <c r="L266" s="110"/>
      <c r="M266" s="110"/>
    </row>
    <row r="267" spans="1:13" ht="15" hidden="1" x14ac:dyDescent="0.2">
      <c r="A267" s="4">
        <v>56</v>
      </c>
      <c r="B267" s="7"/>
      <c r="C267" s="10">
        <f t="shared" si="3"/>
        <v>476.64666666666665</v>
      </c>
      <c r="D267" s="10">
        <f t="shared" si="3"/>
        <v>414.28333333333336</v>
      </c>
      <c r="E267" s="10">
        <f t="shared" si="3"/>
        <v>377.89</v>
      </c>
      <c r="F267" s="10">
        <f t="shared" si="3"/>
        <v>334.34166666666664</v>
      </c>
      <c r="G267" s="10">
        <f t="shared" si="3"/>
        <v>238.41166666666666</v>
      </c>
      <c r="H267" s="10">
        <f t="shared" si="3"/>
        <v>201.04666666666665</v>
      </c>
      <c r="J267" s="110"/>
      <c r="K267" s="110"/>
      <c r="L267" s="110"/>
      <c r="M267" s="110"/>
    </row>
    <row r="268" spans="1:13" ht="15" hidden="1" x14ac:dyDescent="0.2">
      <c r="A268" s="4">
        <v>57</v>
      </c>
      <c r="B268" s="7"/>
      <c r="C268" s="10">
        <f t="shared" si="3"/>
        <v>491.31</v>
      </c>
      <c r="D268" s="10">
        <f t="shared" si="3"/>
        <v>427.18</v>
      </c>
      <c r="E268" s="10">
        <f t="shared" si="3"/>
        <v>389.55</v>
      </c>
      <c r="F268" s="10">
        <f t="shared" si="3"/>
        <v>345.47166666666669</v>
      </c>
      <c r="G268" s="10">
        <f t="shared" si="3"/>
        <v>245.83166666666668</v>
      </c>
      <c r="H268" s="10">
        <f t="shared" si="3"/>
        <v>207.40666666666667</v>
      </c>
      <c r="J268" s="110"/>
      <c r="K268" s="110"/>
      <c r="L268" s="110"/>
      <c r="M268" s="110"/>
    </row>
    <row r="269" spans="1:13" ht="15" hidden="1" x14ac:dyDescent="0.2">
      <c r="A269" s="4">
        <v>58</v>
      </c>
      <c r="B269" s="7"/>
      <c r="C269" s="10">
        <f t="shared" ref="C269:H278" si="4">C195*$L$2</f>
        <v>508.35833333333335</v>
      </c>
      <c r="D269" s="10">
        <f t="shared" si="4"/>
        <v>442.02</v>
      </c>
      <c r="E269" s="10">
        <f t="shared" si="4"/>
        <v>401.91666666666669</v>
      </c>
      <c r="F269" s="10">
        <f t="shared" si="4"/>
        <v>360.4</v>
      </c>
      <c r="G269" s="10">
        <f t="shared" si="4"/>
        <v>255.72499999999999</v>
      </c>
      <c r="H269" s="10">
        <f t="shared" si="4"/>
        <v>215.79833333333335</v>
      </c>
      <c r="J269" s="110"/>
      <c r="K269" s="110"/>
      <c r="L269" s="110"/>
      <c r="M269" s="110"/>
    </row>
    <row r="270" spans="1:13" ht="15" hidden="1" x14ac:dyDescent="0.2">
      <c r="A270" s="4">
        <v>59</v>
      </c>
      <c r="B270" s="7"/>
      <c r="C270" s="10">
        <f t="shared" si="4"/>
        <v>525.31833333333338</v>
      </c>
      <c r="D270" s="10">
        <f t="shared" si="4"/>
        <v>456.94833333333332</v>
      </c>
      <c r="E270" s="10">
        <f t="shared" si="4"/>
        <v>414.10666666666668</v>
      </c>
      <c r="F270" s="10">
        <f t="shared" si="4"/>
        <v>374.97500000000002</v>
      </c>
      <c r="G270" s="10">
        <f t="shared" si="4"/>
        <v>265.17666666666668</v>
      </c>
      <c r="H270" s="10">
        <f t="shared" si="4"/>
        <v>223.66</v>
      </c>
      <c r="J270" s="110"/>
      <c r="K270" s="110"/>
      <c r="L270" s="110"/>
      <c r="M270" s="110"/>
    </row>
    <row r="271" spans="1:13" ht="15" hidden="1" x14ac:dyDescent="0.2">
      <c r="A271" s="4">
        <v>60</v>
      </c>
      <c r="B271" s="7"/>
      <c r="C271" s="10">
        <f t="shared" si="4"/>
        <v>542.27833333333331</v>
      </c>
      <c r="D271" s="10">
        <f t="shared" si="4"/>
        <v>471.52333333333331</v>
      </c>
      <c r="E271" s="10">
        <f t="shared" si="4"/>
        <v>426.38499999999999</v>
      </c>
      <c r="F271" s="10">
        <f t="shared" si="4"/>
        <v>389.55</v>
      </c>
      <c r="G271" s="10">
        <f t="shared" si="4"/>
        <v>275.15833333333336</v>
      </c>
      <c r="H271" s="10">
        <f t="shared" si="4"/>
        <v>232.05166666666668</v>
      </c>
      <c r="J271" s="110"/>
      <c r="K271" s="110"/>
      <c r="L271" s="110"/>
      <c r="M271" s="110"/>
    </row>
    <row r="272" spans="1:13" ht="15" hidden="1" x14ac:dyDescent="0.2">
      <c r="A272" s="4">
        <v>61</v>
      </c>
      <c r="B272" s="7"/>
      <c r="C272" s="10">
        <f t="shared" si="4"/>
        <v>571.60500000000002</v>
      </c>
      <c r="D272" s="10">
        <f t="shared" si="4"/>
        <v>497.14</v>
      </c>
      <c r="E272" s="10">
        <f t="shared" si="4"/>
        <v>451.82499999999999</v>
      </c>
      <c r="F272" s="10">
        <f t="shared" si="4"/>
        <v>410.22</v>
      </c>
      <c r="G272" s="10">
        <f t="shared" si="4"/>
        <v>289.91000000000003</v>
      </c>
      <c r="H272" s="10">
        <f t="shared" si="4"/>
        <v>244.595</v>
      </c>
      <c r="J272" s="110"/>
      <c r="K272" s="110"/>
      <c r="L272" s="110"/>
      <c r="M272" s="110"/>
    </row>
    <row r="273" spans="1:13" ht="15" hidden="1" x14ac:dyDescent="0.2">
      <c r="A273" s="4">
        <v>62</v>
      </c>
      <c r="B273" s="7"/>
      <c r="C273" s="10">
        <f t="shared" si="4"/>
        <v>597.75166666666667</v>
      </c>
      <c r="D273" s="10">
        <f t="shared" si="4"/>
        <v>519.57666666666671</v>
      </c>
      <c r="E273" s="10">
        <f t="shared" si="4"/>
        <v>473.73166666666668</v>
      </c>
      <c r="F273" s="10">
        <f t="shared" si="4"/>
        <v>429.03500000000003</v>
      </c>
      <c r="G273" s="10">
        <f t="shared" si="4"/>
        <v>302.71833333333331</v>
      </c>
      <c r="H273" s="10">
        <f t="shared" si="4"/>
        <v>255.28333333333333</v>
      </c>
      <c r="J273" s="110"/>
      <c r="K273" s="110"/>
      <c r="L273" s="110"/>
      <c r="M273" s="110"/>
    </row>
    <row r="274" spans="1:13" ht="15" hidden="1" x14ac:dyDescent="0.2">
      <c r="A274" s="4">
        <v>63</v>
      </c>
      <c r="B274" s="7"/>
      <c r="C274" s="10">
        <f t="shared" si="4"/>
        <v>628.04999999999995</v>
      </c>
      <c r="D274" s="10">
        <f t="shared" si="4"/>
        <v>546.3416666666667</v>
      </c>
      <c r="E274" s="10">
        <f t="shared" si="4"/>
        <v>498.11166666666668</v>
      </c>
      <c r="F274" s="10">
        <f t="shared" si="4"/>
        <v>451.03</v>
      </c>
      <c r="G274" s="10">
        <f t="shared" si="4"/>
        <v>318.70666666666665</v>
      </c>
      <c r="H274" s="10">
        <f t="shared" si="4"/>
        <v>268.88666666666666</v>
      </c>
      <c r="J274" s="110"/>
      <c r="K274" s="110"/>
      <c r="L274" s="110"/>
      <c r="M274" s="110"/>
    </row>
    <row r="275" spans="1:13" ht="15" hidden="1" x14ac:dyDescent="0.2">
      <c r="A275" s="4">
        <v>64</v>
      </c>
      <c r="B275" s="7"/>
      <c r="C275" s="10">
        <f t="shared" si="4"/>
        <v>664.26666666666665</v>
      </c>
      <c r="D275" s="10">
        <f t="shared" si="4"/>
        <v>577.87666666666667</v>
      </c>
      <c r="E275" s="10">
        <f t="shared" si="4"/>
        <v>526.99666666666667</v>
      </c>
      <c r="F275" s="10">
        <f t="shared" si="4"/>
        <v>476.73500000000001</v>
      </c>
      <c r="G275" s="10">
        <f t="shared" si="4"/>
        <v>336.99166666666667</v>
      </c>
      <c r="H275" s="10">
        <f t="shared" si="4"/>
        <v>284.34500000000003</v>
      </c>
      <c r="J275" s="110"/>
      <c r="K275" s="110"/>
      <c r="L275" s="110"/>
      <c r="M275" s="110"/>
    </row>
    <row r="276" spans="1:13" ht="15" hidden="1" x14ac:dyDescent="0.2">
      <c r="A276" s="4">
        <v>65</v>
      </c>
      <c r="B276" s="7"/>
      <c r="C276" s="10">
        <f t="shared" si="4"/>
        <v>707.90333333333331</v>
      </c>
      <c r="D276" s="10">
        <f t="shared" si="4"/>
        <v>615.41833333333329</v>
      </c>
      <c r="E276" s="10">
        <f t="shared" si="4"/>
        <v>561.09333333333336</v>
      </c>
      <c r="F276" s="10">
        <f t="shared" si="4"/>
        <v>512.42166666666662</v>
      </c>
      <c r="G276" s="10">
        <f t="shared" si="4"/>
        <v>360.57666666666665</v>
      </c>
      <c r="H276" s="10">
        <f t="shared" si="4"/>
        <v>304.30833333333334</v>
      </c>
      <c r="J276" s="110"/>
      <c r="K276" s="110"/>
      <c r="L276" s="110"/>
      <c r="M276" s="110"/>
    </row>
    <row r="277" spans="1:13" ht="15" hidden="1" x14ac:dyDescent="0.2">
      <c r="A277" s="4">
        <v>66</v>
      </c>
      <c r="B277" s="7"/>
      <c r="C277" s="10">
        <f t="shared" si="4"/>
        <v>758.7833333333333</v>
      </c>
      <c r="D277" s="10">
        <f t="shared" si="4"/>
        <v>660.02666666666664</v>
      </c>
      <c r="E277" s="10">
        <f t="shared" si="4"/>
        <v>601.63833333333332</v>
      </c>
      <c r="F277" s="10">
        <f t="shared" si="4"/>
        <v>553.4083333333333</v>
      </c>
      <c r="G277" s="10">
        <f t="shared" si="4"/>
        <v>388.755</v>
      </c>
      <c r="H277" s="10">
        <f t="shared" si="4"/>
        <v>327.98166666666668</v>
      </c>
      <c r="J277" s="110"/>
      <c r="K277" s="110"/>
      <c r="L277" s="110"/>
      <c r="M277" s="110"/>
    </row>
    <row r="278" spans="1:13" ht="15" hidden="1" x14ac:dyDescent="0.2">
      <c r="A278" s="4">
        <v>67</v>
      </c>
      <c r="B278" s="7"/>
      <c r="C278" s="10">
        <f t="shared" si="4"/>
        <v>819.29166666666663</v>
      </c>
      <c r="D278" s="10">
        <f t="shared" si="4"/>
        <v>712.32</v>
      </c>
      <c r="E278" s="10">
        <f t="shared" si="4"/>
        <v>649.86833333333334</v>
      </c>
      <c r="F278" s="10">
        <f t="shared" si="4"/>
        <v>597.84</v>
      </c>
      <c r="G278" s="10">
        <f t="shared" si="4"/>
        <v>420.02499999999998</v>
      </c>
      <c r="H278" s="10">
        <f t="shared" si="4"/>
        <v>354.30500000000001</v>
      </c>
      <c r="J278" s="110"/>
      <c r="K278" s="110"/>
      <c r="L278" s="110"/>
      <c r="M278" s="110"/>
    </row>
    <row r="279" spans="1:13" ht="15" hidden="1" x14ac:dyDescent="0.2">
      <c r="A279" s="4">
        <v>68</v>
      </c>
      <c r="B279" s="7"/>
      <c r="C279" s="10">
        <f t="shared" ref="C279:H288" si="5">C205*$L$2</f>
        <v>889.07500000000005</v>
      </c>
      <c r="D279" s="10">
        <f t="shared" si="5"/>
        <v>773.005</v>
      </c>
      <c r="E279" s="10">
        <f t="shared" si="5"/>
        <v>704.9</v>
      </c>
      <c r="F279" s="10">
        <f t="shared" si="5"/>
        <v>648.36666666666667</v>
      </c>
      <c r="G279" s="10">
        <f t="shared" si="5"/>
        <v>455.09333333333331</v>
      </c>
      <c r="H279" s="10">
        <f t="shared" si="5"/>
        <v>383.89666666666665</v>
      </c>
      <c r="J279" s="110"/>
      <c r="K279" s="110"/>
      <c r="L279" s="110"/>
      <c r="M279" s="110"/>
    </row>
    <row r="280" spans="1:13" ht="15" hidden="1" x14ac:dyDescent="0.2">
      <c r="A280" s="4">
        <v>69</v>
      </c>
      <c r="B280" s="7"/>
      <c r="C280" s="10">
        <f t="shared" si="5"/>
        <v>969.9</v>
      </c>
      <c r="D280" s="10">
        <f t="shared" si="5"/>
        <v>843.495</v>
      </c>
      <c r="E280" s="10">
        <f t="shared" si="5"/>
        <v>769.20666666666671</v>
      </c>
      <c r="F280" s="10">
        <f t="shared" si="5"/>
        <v>708.25666666666666</v>
      </c>
      <c r="G280" s="10">
        <f t="shared" si="5"/>
        <v>497.14</v>
      </c>
      <c r="H280" s="10">
        <f t="shared" si="5"/>
        <v>419.40666666666664</v>
      </c>
      <c r="J280" s="110"/>
      <c r="K280" s="110"/>
      <c r="L280" s="110"/>
      <c r="M280" s="110"/>
    </row>
    <row r="281" spans="1:13" ht="15" hidden="1" x14ac:dyDescent="0.2">
      <c r="A281" s="4">
        <v>70</v>
      </c>
      <c r="B281" s="7"/>
      <c r="C281" s="10">
        <f t="shared" si="5"/>
        <v>1063.9749999999999</v>
      </c>
      <c r="D281" s="10">
        <f t="shared" si="5"/>
        <v>925.38</v>
      </c>
      <c r="E281" s="10">
        <f t="shared" si="5"/>
        <v>836.25166666666667</v>
      </c>
      <c r="F281" s="10">
        <f t="shared" si="5"/>
        <v>788.02166666666665</v>
      </c>
      <c r="G281" s="10">
        <f t="shared" si="5"/>
        <v>549.61</v>
      </c>
      <c r="H281" s="10">
        <f t="shared" si="5"/>
        <v>463.75</v>
      </c>
      <c r="J281" s="110"/>
      <c r="K281" s="110"/>
      <c r="L281" s="110"/>
      <c r="M281" s="110"/>
    </row>
    <row r="282" spans="1:13" ht="15" hidden="1" x14ac:dyDescent="0.2">
      <c r="A282" s="4">
        <v>71</v>
      </c>
      <c r="B282" s="7"/>
      <c r="C282" s="10">
        <f t="shared" si="5"/>
        <v>1171.5650000000001</v>
      </c>
      <c r="D282" s="10">
        <f t="shared" si="5"/>
        <v>1018.7483333333333</v>
      </c>
      <c r="E282" s="10">
        <f t="shared" si="5"/>
        <v>929.00166666666667</v>
      </c>
      <c r="F282" s="10">
        <f t="shared" si="5"/>
        <v>867.69833333333338</v>
      </c>
      <c r="G282" s="10">
        <f t="shared" si="5"/>
        <v>605.52499999999998</v>
      </c>
      <c r="H282" s="10">
        <f t="shared" si="5"/>
        <v>510.83166666666665</v>
      </c>
      <c r="J282" s="110"/>
      <c r="K282" s="110"/>
      <c r="L282" s="110"/>
      <c r="M282" s="110"/>
    </row>
    <row r="283" spans="1:13" ht="15" hidden="1" x14ac:dyDescent="0.2">
      <c r="A283" s="4">
        <v>72</v>
      </c>
      <c r="B283" s="7"/>
      <c r="C283" s="10">
        <f t="shared" si="5"/>
        <v>1296.2916666666667</v>
      </c>
      <c r="D283" s="10">
        <f t="shared" si="5"/>
        <v>1127.3983333333333</v>
      </c>
      <c r="E283" s="10">
        <f t="shared" si="5"/>
        <v>1027.7583333333334</v>
      </c>
      <c r="F283" s="10">
        <f t="shared" si="5"/>
        <v>960.53666666666663</v>
      </c>
      <c r="G283" s="10">
        <f t="shared" si="5"/>
        <v>670.09666666666669</v>
      </c>
      <c r="H283" s="10">
        <f t="shared" si="5"/>
        <v>565.33333333333337</v>
      </c>
      <c r="J283" s="110"/>
      <c r="K283" s="110"/>
      <c r="L283" s="110"/>
      <c r="M283" s="110"/>
    </row>
    <row r="284" spans="1:13" ht="15" hidden="1" x14ac:dyDescent="0.2">
      <c r="A284" s="4">
        <v>73</v>
      </c>
      <c r="B284" s="7"/>
      <c r="C284" s="10">
        <f t="shared" si="5"/>
        <v>1439.8333333333333</v>
      </c>
      <c r="D284" s="10">
        <f t="shared" si="5"/>
        <v>1251.9483333333333</v>
      </c>
      <c r="E284" s="10">
        <f t="shared" si="5"/>
        <v>1141.355</v>
      </c>
      <c r="F284" s="10">
        <f t="shared" si="5"/>
        <v>1065.9183333333333</v>
      </c>
      <c r="G284" s="10">
        <f t="shared" si="5"/>
        <v>743.85500000000002</v>
      </c>
      <c r="H284" s="10">
        <f t="shared" si="5"/>
        <v>627.52</v>
      </c>
      <c r="J284" s="110"/>
      <c r="K284" s="110"/>
      <c r="L284" s="110"/>
      <c r="M284" s="110"/>
    </row>
    <row r="285" spans="1:13" ht="15" hidden="1" x14ac:dyDescent="0.2">
      <c r="A285" s="4">
        <v>74</v>
      </c>
      <c r="B285" s="7"/>
      <c r="C285" s="10">
        <f t="shared" si="5"/>
        <v>1605.1933333333334</v>
      </c>
      <c r="D285" s="10">
        <f t="shared" si="5"/>
        <v>1395.49</v>
      </c>
      <c r="E285" s="10">
        <f t="shared" si="5"/>
        <v>1272.3533333333332</v>
      </c>
      <c r="F285" s="10">
        <f t="shared" si="5"/>
        <v>1188.5250000000001</v>
      </c>
      <c r="G285" s="10">
        <f t="shared" si="5"/>
        <v>829.36166666666668</v>
      </c>
      <c r="H285" s="10">
        <f t="shared" si="5"/>
        <v>699.68833333333328</v>
      </c>
      <c r="J285" s="110"/>
      <c r="K285" s="110"/>
      <c r="L285" s="110"/>
      <c r="M285" s="110"/>
    </row>
    <row r="286" spans="1:13" ht="15" hidden="1" x14ac:dyDescent="0.2">
      <c r="A286" s="4">
        <v>75</v>
      </c>
      <c r="B286" s="7"/>
      <c r="C286" s="10">
        <f t="shared" si="5"/>
        <v>1794.7566666666667</v>
      </c>
      <c r="D286" s="10">
        <f t="shared" si="5"/>
        <v>1560.7616666666668</v>
      </c>
      <c r="E286" s="10">
        <f t="shared" si="5"/>
        <v>1417.0433333333333</v>
      </c>
      <c r="F286" s="10">
        <f t="shared" si="5"/>
        <v>1337.2783333333334</v>
      </c>
      <c r="G286" s="10">
        <f t="shared" si="5"/>
        <v>930.76833333333332</v>
      </c>
      <c r="H286" s="10">
        <f t="shared" si="5"/>
        <v>785.37166666666667</v>
      </c>
      <c r="J286" s="110"/>
      <c r="K286" s="110"/>
      <c r="L286" s="110"/>
      <c r="M286" s="110"/>
    </row>
    <row r="287" spans="1:13" ht="15" hidden="1" x14ac:dyDescent="0.2">
      <c r="A287" s="4">
        <v>76</v>
      </c>
      <c r="B287" s="7"/>
      <c r="C287" s="10">
        <f t="shared" si="5"/>
        <v>2012.4983333333332</v>
      </c>
      <c r="D287" s="10">
        <f t="shared" si="5"/>
        <v>1749.7950000000001</v>
      </c>
      <c r="E287" s="10">
        <f t="shared" si="5"/>
        <v>1594.24</v>
      </c>
      <c r="F287" s="10">
        <f t="shared" si="5"/>
        <v>1499.5466666666666</v>
      </c>
      <c r="G287" s="10">
        <f t="shared" si="5"/>
        <v>1043.6583333333333</v>
      </c>
      <c r="H287" s="10">
        <f t="shared" si="5"/>
        <v>880.59500000000003</v>
      </c>
      <c r="J287" s="110"/>
      <c r="K287" s="110"/>
      <c r="L287" s="110"/>
      <c r="M287" s="110"/>
    </row>
    <row r="288" spans="1:13" ht="15" hidden="1" x14ac:dyDescent="0.2">
      <c r="A288" s="4">
        <v>77</v>
      </c>
      <c r="B288" s="7"/>
      <c r="C288" s="10">
        <f t="shared" si="5"/>
        <v>2259.92</v>
      </c>
      <c r="D288" s="10">
        <f t="shared" si="5"/>
        <v>1965.3283333333334</v>
      </c>
      <c r="E288" s="10">
        <f t="shared" si="5"/>
        <v>1791.93</v>
      </c>
      <c r="F288" s="10">
        <f t="shared" si="5"/>
        <v>1684.1633333333334</v>
      </c>
      <c r="G288" s="10">
        <f t="shared" si="5"/>
        <v>1172.0066666666667</v>
      </c>
      <c r="H288" s="10">
        <f t="shared" si="5"/>
        <v>988.89166666666665</v>
      </c>
      <c r="J288" s="110"/>
      <c r="K288" s="110"/>
      <c r="L288" s="110"/>
      <c r="M288" s="110"/>
    </row>
    <row r="289" spans="1:13" ht="15" hidden="1" x14ac:dyDescent="0.2">
      <c r="A289" s="4">
        <v>78</v>
      </c>
      <c r="B289" s="7"/>
      <c r="C289" s="10">
        <f t="shared" ref="C289:H298" si="6">C215*$L$2</f>
        <v>2539.3183333333332</v>
      </c>
      <c r="D289" s="10">
        <f t="shared" si="6"/>
        <v>2208.1566666666668</v>
      </c>
      <c r="E289" s="10">
        <f t="shared" si="6"/>
        <v>2013.2933333333333</v>
      </c>
      <c r="F289" s="10">
        <f t="shared" si="6"/>
        <v>1892.1883333333333</v>
      </c>
      <c r="G289" s="10">
        <f t="shared" si="6"/>
        <v>1317.1383333333333</v>
      </c>
      <c r="H289" s="10">
        <f t="shared" si="6"/>
        <v>1111.145</v>
      </c>
      <c r="J289" s="110"/>
      <c r="K289" s="110"/>
      <c r="L289" s="110"/>
      <c r="M289" s="110"/>
    </row>
    <row r="290" spans="1:13" ht="15" hidden="1" x14ac:dyDescent="0.2">
      <c r="A290" s="4">
        <v>79</v>
      </c>
      <c r="B290" s="7"/>
      <c r="C290" s="10">
        <f t="shared" si="6"/>
        <v>2853.3433333333332</v>
      </c>
      <c r="D290" s="10">
        <f t="shared" si="6"/>
        <v>2481.0183333333334</v>
      </c>
      <c r="E290" s="10">
        <f t="shared" si="6"/>
        <v>2262.3933333333334</v>
      </c>
      <c r="F290" s="10">
        <f t="shared" si="6"/>
        <v>2126.1833333333334</v>
      </c>
      <c r="G290" s="10">
        <f t="shared" si="6"/>
        <v>1479.6716666666666</v>
      </c>
      <c r="H290" s="10">
        <f t="shared" si="6"/>
        <v>1248.2383333333332</v>
      </c>
      <c r="J290" s="110"/>
      <c r="K290" s="110"/>
      <c r="L290" s="110"/>
      <c r="M290" s="110"/>
    </row>
    <row r="291" spans="1:13" ht="15" hidden="1" x14ac:dyDescent="0.2">
      <c r="A291" s="4">
        <v>80</v>
      </c>
      <c r="B291" s="7"/>
      <c r="C291" s="10">
        <f t="shared" si="6"/>
        <v>3228.6716666666666</v>
      </c>
      <c r="D291" s="10">
        <f t="shared" si="6"/>
        <v>2807.5866666666666</v>
      </c>
      <c r="E291" s="10">
        <f t="shared" si="6"/>
        <v>2559.8116666666665</v>
      </c>
      <c r="F291" s="10">
        <f t="shared" si="6"/>
        <v>2405.67</v>
      </c>
      <c r="G291" s="10">
        <f t="shared" si="6"/>
        <v>1674.1816666666666</v>
      </c>
      <c r="H291" s="10">
        <f t="shared" si="6"/>
        <v>1412.45</v>
      </c>
      <c r="J291" s="110"/>
      <c r="K291" s="110"/>
      <c r="L291" s="110"/>
      <c r="M291" s="110"/>
    </row>
    <row r="292" spans="1:13" ht="15" hidden="1" x14ac:dyDescent="0.2">
      <c r="A292" s="4">
        <v>81</v>
      </c>
      <c r="B292" s="7"/>
      <c r="C292" s="10">
        <f t="shared" si="6"/>
        <v>3228.6716666666666</v>
      </c>
      <c r="D292" s="10">
        <f t="shared" si="6"/>
        <v>2807.5866666666666</v>
      </c>
      <c r="E292" s="10">
        <f t="shared" si="6"/>
        <v>2559.8116666666665</v>
      </c>
      <c r="F292" s="10">
        <f t="shared" si="6"/>
        <v>2405.67</v>
      </c>
      <c r="G292" s="10">
        <f t="shared" si="6"/>
        <v>1674.1816666666666</v>
      </c>
      <c r="H292" s="10">
        <f t="shared" si="6"/>
        <v>1412.45</v>
      </c>
      <c r="J292" s="110"/>
      <c r="K292" s="110"/>
      <c r="L292" s="110"/>
      <c r="M292" s="110"/>
    </row>
    <row r="293" spans="1:13" ht="15" hidden="1" x14ac:dyDescent="0.2">
      <c r="A293" s="4">
        <v>82</v>
      </c>
      <c r="B293" s="7"/>
      <c r="C293" s="10">
        <f t="shared" si="6"/>
        <v>3228.6716666666666</v>
      </c>
      <c r="D293" s="10">
        <f t="shared" si="6"/>
        <v>2807.5866666666666</v>
      </c>
      <c r="E293" s="10">
        <f t="shared" si="6"/>
        <v>2559.8116666666665</v>
      </c>
      <c r="F293" s="10">
        <f t="shared" si="6"/>
        <v>2405.67</v>
      </c>
      <c r="G293" s="10">
        <f t="shared" si="6"/>
        <v>1674.1816666666666</v>
      </c>
      <c r="H293" s="10">
        <f t="shared" si="6"/>
        <v>1412.45</v>
      </c>
      <c r="J293" s="110"/>
      <c r="K293" s="110"/>
      <c r="L293" s="110"/>
      <c r="M293" s="110"/>
    </row>
    <row r="294" spans="1:13" ht="15" hidden="1" x14ac:dyDescent="0.2">
      <c r="A294" s="4">
        <v>83</v>
      </c>
      <c r="B294" s="7"/>
      <c r="C294" s="10">
        <f t="shared" si="6"/>
        <v>3228.6716666666666</v>
      </c>
      <c r="D294" s="10">
        <f t="shared" si="6"/>
        <v>2807.5866666666666</v>
      </c>
      <c r="E294" s="10">
        <f t="shared" si="6"/>
        <v>2559.8116666666665</v>
      </c>
      <c r="F294" s="10">
        <f t="shared" si="6"/>
        <v>2405.67</v>
      </c>
      <c r="G294" s="10">
        <f t="shared" si="6"/>
        <v>1674.1816666666666</v>
      </c>
      <c r="H294" s="10">
        <f t="shared" si="6"/>
        <v>1412.45</v>
      </c>
      <c r="J294" s="110"/>
      <c r="K294" s="110"/>
      <c r="L294" s="110"/>
      <c r="M294" s="110"/>
    </row>
    <row r="295" spans="1:13" ht="15" hidden="1" x14ac:dyDescent="0.2">
      <c r="A295" s="4">
        <v>84</v>
      </c>
      <c r="B295" s="7" t="s">
        <v>3</v>
      </c>
      <c r="C295" s="10">
        <f t="shared" si="6"/>
        <v>3228.6716666666666</v>
      </c>
      <c r="D295" s="10">
        <f t="shared" si="6"/>
        <v>2807.5866666666666</v>
      </c>
      <c r="E295" s="10">
        <f t="shared" si="6"/>
        <v>2559.8116666666665</v>
      </c>
      <c r="F295" s="10">
        <f t="shared" si="6"/>
        <v>2405.67</v>
      </c>
      <c r="G295" s="10">
        <f t="shared" si="6"/>
        <v>1674.1816666666666</v>
      </c>
      <c r="H295" s="10">
        <f t="shared" si="6"/>
        <v>1412.45</v>
      </c>
      <c r="J295" s="110"/>
      <c r="K295" s="110"/>
      <c r="L295" s="110"/>
      <c r="M295" s="110"/>
    </row>
    <row r="296" spans="1:13" ht="15" hidden="1" x14ac:dyDescent="0.2">
      <c r="A296" s="4">
        <v>1</v>
      </c>
      <c r="B296" s="7" t="s">
        <v>4</v>
      </c>
      <c r="C296" s="10">
        <f t="shared" si="6"/>
        <v>88.156666666666666</v>
      </c>
      <c r="D296" s="10">
        <f t="shared" si="6"/>
        <v>76.76166666666667</v>
      </c>
      <c r="E296" s="10">
        <f t="shared" si="6"/>
        <v>69.87166666666667</v>
      </c>
      <c r="F296" s="10">
        <f t="shared" si="6"/>
        <v>41.34</v>
      </c>
      <c r="G296" s="10">
        <f t="shared" si="6"/>
        <v>34.715000000000003</v>
      </c>
      <c r="H296" s="10">
        <f t="shared" si="6"/>
        <v>29.414999999999999</v>
      </c>
      <c r="J296" s="110"/>
      <c r="K296" s="110"/>
      <c r="L296" s="110"/>
      <c r="M296" s="110"/>
    </row>
    <row r="297" spans="1:13" ht="15" hidden="1" x14ac:dyDescent="0.2">
      <c r="A297" s="4">
        <v>2</v>
      </c>
      <c r="B297" s="7" t="s">
        <v>1</v>
      </c>
      <c r="C297" s="10">
        <f t="shared" si="6"/>
        <v>148.4</v>
      </c>
      <c r="D297" s="10">
        <f t="shared" si="6"/>
        <v>129.23166666666665</v>
      </c>
      <c r="E297" s="10">
        <f t="shared" si="6"/>
        <v>117.83666666666667</v>
      </c>
      <c r="F297" s="10">
        <f t="shared" si="6"/>
        <v>61.391666666666666</v>
      </c>
      <c r="G297" s="10">
        <f t="shared" si="6"/>
        <v>54.413333333333334</v>
      </c>
      <c r="H297" s="10">
        <f t="shared" si="6"/>
        <v>45.93333333333333</v>
      </c>
      <c r="J297" s="110"/>
      <c r="K297" s="110"/>
      <c r="L297" s="110"/>
      <c r="M297" s="110"/>
    </row>
    <row r="298" spans="1:13" ht="15" hidden="1" x14ac:dyDescent="0.2">
      <c r="A298" s="4">
        <v>3</v>
      </c>
      <c r="B298" s="7" t="s">
        <v>5</v>
      </c>
      <c r="C298" s="10">
        <f t="shared" si="6"/>
        <v>218.00666666666666</v>
      </c>
      <c r="D298" s="10">
        <f t="shared" si="6"/>
        <v>189.47499999999999</v>
      </c>
      <c r="E298" s="10">
        <f t="shared" si="6"/>
        <v>172.69166666666666</v>
      </c>
      <c r="F298" s="10">
        <f t="shared" si="6"/>
        <v>88.156666666666666</v>
      </c>
      <c r="G298" s="10">
        <f t="shared" si="6"/>
        <v>79.234999999999999</v>
      </c>
      <c r="H298" s="10">
        <f t="shared" si="6"/>
        <v>66.78</v>
      </c>
      <c r="J298" s="110"/>
      <c r="K298" s="110"/>
      <c r="L298" s="110"/>
      <c r="M298" s="110"/>
    </row>
    <row r="300" spans="1:13" ht="14" hidden="1" thickBot="1" x14ac:dyDescent="0.2"/>
    <row r="301" spans="1:13" ht="18" hidden="1" x14ac:dyDescent="0.2">
      <c r="A301" s="269" t="s">
        <v>61</v>
      </c>
      <c r="B301" s="270"/>
      <c r="C301" s="270"/>
      <c r="D301" s="270"/>
      <c r="E301" s="270"/>
      <c r="F301" s="270"/>
      <c r="G301" s="270"/>
      <c r="H301" s="270"/>
    </row>
    <row r="302" spans="1:13" ht="18" hidden="1" x14ac:dyDescent="0.2">
      <c r="A302" s="271" t="s">
        <v>6</v>
      </c>
      <c r="B302" s="272"/>
      <c r="C302" s="272"/>
      <c r="D302" s="272"/>
      <c r="E302" s="272"/>
      <c r="F302" s="272"/>
      <c r="G302" s="272"/>
      <c r="H302" s="272"/>
      <c r="I302" s="31"/>
    </row>
    <row r="303" spans="1:13" hidden="1" x14ac:dyDescent="0.15">
      <c r="A303" s="267" t="s">
        <v>0</v>
      </c>
      <c r="B303" s="268"/>
      <c r="C303" s="268"/>
      <c r="D303" s="268"/>
      <c r="E303" s="268"/>
      <c r="F303" s="268"/>
      <c r="G303" s="268"/>
      <c r="H303" s="268"/>
    </row>
    <row r="304" spans="1:13" hidden="1" x14ac:dyDescent="0.15">
      <c r="A304" s="4" t="s">
        <v>2</v>
      </c>
      <c r="B304" s="5" t="s">
        <v>2</v>
      </c>
      <c r="C304" s="32">
        <v>250</v>
      </c>
      <c r="D304" s="32"/>
      <c r="E304" s="32"/>
      <c r="F304" s="32">
        <v>2000</v>
      </c>
      <c r="G304" s="6">
        <v>5000</v>
      </c>
      <c r="H304" s="6"/>
    </row>
    <row r="305" spans="1:15" ht="15" hidden="1" x14ac:dyDescent="0.2">
      <c r="A305" s="4">
        <v>18</v>
      </c>
      <c r="B305" s="7"/>
      <c r="C305" s="158">
        <v>1562</v>
      </c>
      <c r="D305" s="158">
        <v>1358</v>
      </c>
      <c r="E305" s="159">
        <v>1239</v>
      </c>
      <c r="F305" s="158">
        <v>957</v>
      </c>
      <c r="G305" s="158">
        <v>730</v>
      </c>
      <c r="H305" s="158">
        <v>616</v>
      </c>
      <c r="J305" s="110"/>
      <c r="K305" s="110"/>
      <c r="L305" s="110"/>
      <c r="M305" s="110"/>
      <c r="N305" s="3"/>
      <c r="O305" s="3"/>
    </row>
    <row r="306" spans="1:15" ht="15" hidden="1" x14ac:dyDescent="0.2">
      <c r="A306" s="4">
        <v>19</v>
      </c>
      <c r="B306" s="7"/>
      <c r="C306" s="158">
        <v>1587</v>
      </c>
      <c r="D306" s="158">
        <v>1383</v>
      </c>
      <c r="E306" s="159">
        <v>1260</v>
      </c>
      <c r="F306" s="158">
        <v>977</v>
      </c>
      <c r="G306" s="158">
        <v>743</v>
      </c>
      <c r="H306" s="158">
        <v>628</v>
      </c>
      <c r="J306" s="110"/>
      <c r="K306" s="110"/>
      <c r="L306" s="110"/>
      <c r="M306" s="110"/>
      <c r="N306" s="3"/>
      <c r="O306" s="3"/>
    </row>
    <row r="307" spans="1:15" ht="15" hidden="1" x14ac:dyDescent="0.2">
      <c r="A307" s="4">
        <v>20</v>
      </c>
      <c r="B307" s="7"/>
      <c r="C307" s="158">
        <v>1617</v>
      </c>
      <c r="D307" s="158">
        <v>1406</v>
      </c>
      <c r="E307" s="159">
        <v>1281</v>
      </c>
      <c r="F307" s="158">
        <v>999</v>
      </c>
      <c r="G307" s="158">
        <v>759</v>
      </c>
      <c r="H307" s="158">
        <v>639</v>
      </c>
      <c r="J307" s="110"/>
      <c r="K307" s="110"/>
      <c r="L307" s="110"/>
      <c r="M307" s="110"/>
      <c r="N307" s="3"/>
      <c r="O307" s="3"/>
    </row>
    <row r="308" spans="1:15" ht="15" hidden="1" x14ac:dyDescent="0.2">
      <c r="A308" s="4">
        <v>21</v>
      </c>
      <c r="B308" s="7"/>
      <c r="C308" s="158">
        <v>1642</v>
      </c>
      <c r="D308" s="158">
        <v>1427</v>
      </c>
      <c r="E308" s="159">
        <v>1301</v>
      </c>
      <c r="F308" s="158">
        <v>1019</v>
      </c>
      <c r="G308" s="158">
        <v>771</v>
      </c>
      <c r="H308" s="158">
        <v>651</v>
      </c>
      <c r="J308" s="110"/>
      <c r="K308" s="110"/>
      <c r="L308" s="110"/>
      <c r="M308" s="110"/>
      <c r="N308" s="3"/>
      <c r="O308" s="3"/>
    </row>
    <row r="309" spans="1:15" ht="15" hidden="1" x14ac:dyDescent="0.2">
      <c r="A309" s="4">
        <v>22</v>
      </c>
      <c r="B309" s="7"/>
      <c r="C309" s="158">
        <v>1668</v>
      </c>
      <c r="D309" s="158">
        <v>1455</v>
      </c>
      <c r="E309" s="159">
        <v>1324</v>
      </c>
      <c r="F309" s="158">
        <v>1042</v>
      </c>
      <c r="G309" s="158">
        <v>784</v>
      </c>
      <c r="H309" s="158">
        <v>662</v>
      </c>
      <c r="J309" s="110"/>
      <c r="K309" s="110"/>
      <c r="L309" s="110"/>
      <c r="M309" s="110"/>
      <c r="N309" s="3"/>
      <c r="O309" s="3"/>
    </row>
    <row r="310" spans="1:15" ht="15" hidden="1" x14ac:dyDescent="0.2">
      <c r="A310" s="4">
        <v>23</v>
      </c>
      <c r="B310" s="7"/>
      <c r="C310" s="158">
        <v>1697</v>
      </c>
      <c r="D310" s="158">
        <v>1478</v>
      </c>
      <c r="E310" s="159">
        <v>1348</v>
      </c>
      <c r="F310" s="158">
        <v>1066</v>
      </c>
      <c r="G310" s="158">
        <v>800</v>
      </c>
      <c r="H310" s="158">
        <v>675</v>
      </c>
      <c r="J310" s="110"/>
      <c r="K310" s="110"/>
      <c r="L310" s="110"/>
      <c r="M310" s="110"/>
      <c r="N310" s="3"/>
      <c r="O310" s="3"/>
    </row>
    <row r="311" spans="1:15" ht="15" hidden="1" x14ac:dyDescent="0.2">
      <c r="A311" s="4">
        <v>24</v>
      </c>
      <c r="B311" s="7"/>
      <c r="C311" s="158">
        <v>1727</v>
      </c>
      <c r="D311" s="158">
        <v>1500</v>
      </c>
      <c r="E311" s="159">
        <v>1368</v>
      </c>
      <c r="F311" s="158">
        <v>1086</v>
      </c>
      <c r="G311" s="158">
        <v>813</v>
      </c>
      <c r="H311" s="158">
        <v>686</v>
      </c>
      <c r="J311" s="110"/>
      <c r="K311" s="110"/>
      <c r="L311" s="110"/>
      <c r="M311" s="110"/>
      <c r="N311" s="3"/>
      <c r="O311" s="3"/>
    </row>
    <row r="312" spans="1:15" ht="15" hidden="1" x14ac:dyDescent="0.2">
      <c r="A312" s="4">
        <v>25</v>
      </c>
      <c r="B312" s="7"/>
      <c r="C312" s="158">
        <v>1752</v>
      </c>
      <c r="D312" s="158">
        <v>1524</v>
      </c>
      <c r="E312" s="159">
        <v>1391</v>
      </c>
      <c r="F312" s="158">
        <v>1109</v>
      </c>
      <c r="G312" s="158">
        <v>830</v>
      </c>
      <c r="H312" s="158">
        <v>700</v>
      </c>
      <c r="J312" s="110"/>
      <c r="K312" s="110"/>
      <c r="L312" s="110"/>
      <c r="M312" s="110"/>
      <c r="N312" s="3"/>
      <c r="O312" s="3"/>
    </row>
    <row r="313" spans="1:15" ht="15" hidden="1" x14ac:dyDescent="0.2">
      <c r="A313" s="4">
        <v>26</v>
      </c>
      <c r="B313" s="7"/>
      <c r="C313" s="158">
        <v>1781</v>
      </c>
      <c r="D313" s="158">
        <v>1551</v>
      </c>
      <c r="E313" s="159">
        <v>1413</v>
      </c>
      <c r="F313" s="158">
        <v>1131</v>
      </c>
      <c r="G313" s="158">
        <v>843</v>
      </c>
      <c r="H313" s="158">
        <v>712</v>
      </c>
      <c r="J313" s="110"/>
      <c r="K313" s="110"/>
      <c r="L313" s="110"/>
      <c r="M313" s="110"/>
      <c r="N313" s="3"/>
      <c r="O313" s="3"/>
    </row>
    <row r="314" spans="1:15" ht="15" hidden="1" x14ac:dyDescent="0.2">
      <c r="A314" s="4">
        <v>27</v>
      </c>
      <c r="B314" s="7"/>
      <c r="C314" s="158">
        <v>1811</v>
      </c>
      <c r="D314" s="158">
        <v>1574</v>
      </c>
      <c r="E314" s="159">
        <v>1436</v>
      </c>
      <c r="F314" s="158">
        <v>1150</v>
      </c>
      <c r="G314" s="158">
        <v>856</v>
      </c>
      <c r="H314" s="158">
        <v>723</v>
      </c>
      <c r="J314" s="110"/>
      <c r="K314" s="110"/>
      <c r="L314" s="110"/>
      <c r="M314" s="110"/>
      <c r="N314" s="3"/>
      <c r="O314" s="3"/>
    </row>
    <row r="315" spans="1:15" ht="15" hidden="1" x14ac:dyDescent="0.2">
      <c r="A315" s="4">
        <v>28</v>
      </c>
      <c r="B315" s="7"/>
      <c r="C315" s="158">
        <v>1842</v>
      </c>
      <c r="D315" s="158">
        <v>1602</v>
      </c>
      <c r="E315" s="159">
        <v>1460</v>
      </c>
      <c r="F315" s="158">
        <v>1180</v>
      </c>
      <c r="G315" s="158">
        <v>876</v>
      </c>
      <c r="H315" s="158">
        <v>738</v>
      </c>
      <c r="J315" s="110"/>
      <c r="K315" s="110"/>
      <c r="L315" s="110"/>
      <c r="M315" s="110"/>
      <c r="N315" s="3"/>
      <c r="O315" s="3"/>
    </row>
    <row r="316" spans="1:15" ht="15" hidden="1" x14ac:dyDescent="0.2">
      <c r="A316" s="4">
        <v>29</v>
      </c>
      <c r="B316" s="7"/>
      <c r="C316" s="158">
        <v>1876</v>
      </c>
      <c r="D316" s="158">
        <v>1630</v>
      </c>
      <c r="E316" s="159">
        <v>1486</v>
      </c>
      <c r="F316" s="158">
        <v>1205</v>
      </c>
      <c r="G316" s="158">
        <v>893</v>
      </c>
      <c r="H316" s="158">
        <v>754</v>
      </c>
      <c r="J316" s="110"/>
      <c r="K316" s="110"/>
      <c r="L316" s="110"/>
      <c r="M316" s="110"/>
      <c r="N316" s="3"/>
      <c r="O316" s="3"/>
    </row>
    <row r="317" spans="1:15" ht="15" hidden="1" x14ac:dyDescent="0.2">
      <c r="A317" s="4">
        <v>30</v>
      </c>
      <c r="B317" s="7"/>
      <c r="C317" s="158">
        <v>1907</v>
      </c>
      <c r="D317" s="158">
        <v>1658</v>
      </c>
      <c r="E317" s="159">
        <v>1512</v>
      </c>
      <c r="F317" s="158">
        <v>1232</v>
      </c>
      <c r="G317" s="158">
        <v>912</v>
      </c>
      <c r="H317" s="158">
        <v>770</v>
      </c>
      <c r="J317" s="110"/>
      <c r="K317" s="110"/>
      <c r="L317" s="110"/>
      <c r="M317" s="110"/>
      <c r="N317" s="3"/>
      <c r="O317" s="3"/>
    </row>
    <row r="318" spans="1:15" ht="15" hidden="1" x14ac:dyDescent="0.2">
      <c r="A318" s="4">
        <v>31</v>
      </c>
      <c r="B318" s="7"/>
      <c r="C318" s="158">
        <v>1937</v>
      </c>
      <c r="D318" s="158">
        <v>1688</v>
      </c>
      <c r="E318" s="159">
        <v>1539</v>
      </c>
      <c r="F318" s="158">
        <v>1260</v>
      </c>
      <c r="G318" s="158">
        <v>928</v>
      </c>
      <c r="H318" s="158">
        <v>783</v>
      </c>
      <c r="J318" s="110"/>
      <c r="K318" s="110"/>
      <c r="L318" s="110"/>
      <c r="M318" s="110"/>
      <c r="N318" s="3"/>
      <c r="O318" s="3"/>
    </row>
    <row r="319" spans="1:15" ht="15" hidden="1" x14ac:dyDescent="0.2">
      <c r="A319" s="4">
        <v>32</v>
      </c>
      <c r="B319" s="7"/>
      <c r="C319" s="158">
        <v>1970</v>
      </c>
      <c r="D319" s="158">
        <v>1715</v>
      </c>
      <c r="E319" s="159">
        <v>1562</v>
      </c>
      <c r="F319" s="158">
        <v>1289</v>
      </c>
      <c r="G319" s="158">
        <v>946</v>
      </c>
      <c r="H319" s="158">
        <v>798</v>
      </c>
      <c r="J319" s="110"/>
      <c r="K319" s="110"/>
      <c r="L319" s="110"/>
      <c r="M319" s="110"/>
      <c r="N319" s="3"/>
      <c r="O319" s="3"/>
    </row>
    <row r="320" spans="1:15" ht="15" hidden="1" x14ac:dyDescent="0.2">
      <c r="A320" s="4">
        <v>33</v>
      </c>
      <c r="B320" s="7"/>
      <c r="C320" s="158">
        <v>2025</v>
      </c>
      <c r="D320" s="158">
        <v>1763</v>
      </c>
      <c r="E320" s="159">
        <v>1607</v>
      </c>
      <c r="F320" s="158">
        <v>1329</v>
      </c>
      <c r="G320" s="158">
        <v>976</v>
      </c>
      <c r="H320" s="158">
        <v>824</v>
      </c>
      <c r="J320" s="110"/>
      <c r="K320" s="110"/>
      <c r="L320" s="110"/>
      <c r="M320" s="110"/>
      <c r="N320" s="3"/>
      <c r="O320" s="3"/>
    </row>
    <row r="321" spans="1:15" ht="15" hidden="1" x14ac:dyDescent="0.2">
      <c r="A321" s="4">
        <v>34</v>
      </c>
      <c r="B321" s="7"/>
      <c r="C321" s="158">
        <v>2079</v>
      </c>
      <c r="D321" s="158">
        <v>1811</v>
      </c>
      <c r="E321" s="159">
        <v>1649</v>
      </c>
      <c r="F321" s="158">
        <v>1365</v>
      </c>
      <c r="G321" s="158">
        <v>1004</v>
      </c>
      <c r="H321" s="158">
        <v>848</v>
      </c>
      <c r="J321" s="110"/>
      <c r="K321" s="110"/>
      <c r="L321" s="110"/>
      <c r="M321" s="110"/>
      <c r="N321" s="3"/>
      <c r="O321" s="3"/>
    </row>
    <row r="322" spans="1:15" ht="15" hidden="1" x14ac:dyDescent="0.2">
      <c r="A322" s="4">
        <v>35</v>
      </c>
      <c r="B322" s="7"/>
      <c r="C322" s="158">
        <v>2134</v>
      </c>
      <c r="D322" s="158">
        <v>1856</v>
      </c>
      <c r="E322" s="159">
        <v>1691</v>
      </c>
      <c r="F322" s="158">
        <v>1406</v>
      </c>
      <c r="G322" s="158">
        <v>1031</v>
      </c>
      <c r="H322" s="158">
        <v>872</v>
      </c>
      <c r="J322" s="110"/>
      <c r="K322" s="110"/>
      <c r="L322" s="110"/>
      <c r="M322" s="110"/>
      <c r="N322" s="3"/>
      <c r="O322" s="3"/>
    </row>
    <row r="323" spans="1:15" ht="15" hidden="1" x14ac:dyDescent="0.2">
      <c r="A323" s="4">
        <v>36</v>
      </c>
      <c r="B323" s="7"/>
      <c r="C323" s="158">
        <v>2187</v>
      </c>
      <c r="D323" s="158">
        <v>1904</v>
      </c>
      <c r="E323" s="159">
        <v>1733</v>
      </c>
      <c r="F323" s="158">
        <v>1445</v>
      </c>
      <c r="G323" s="158">
        <v>1061</v>
      </c>
      <c r="H323" s="158">
        <v>894</v>
      </c>
      <c r="J323" s="110"/>
      <c r="K323" s="110"/>
      <c r="L323" s="110"/>
      <c r="M323" s="110"/>
      <c r="N323" s="3"/>
      <c r="O323" s="3"/>
    </row>
    <row r="324" spans="1:15" ht="15" hidden="1" x14ac:dyDescent="0.2">
      <c r="A324" s="4">
        <v>37</v>
      </c>
      <c r="B324" s="7"/>
      <c r="C324" s="158">
        <v>2241</v>
      </c>
      <c r="D324" s="158">
        <v>1950</v>
      </c>
      <c r="E324" s="159">
        <v>1778</v>
      </c>
      <c r="F324" s="158">
        <v>1485</v>
      </c>
      <c r="G324" s="158">
        <v>1089</v>
      </c>
      <c r="H324" s="158">
        <v>918</v>
      </c>
      <c r="J324" s="110"/>
      <c r="K324" s="110"/>
      <c r="L324" s="110"/>
      <c r="M324" s="110"/>
      <c r="N324" s="3"/>
      <c r="O324" s="3"/>
    </row>
    <row r="325" spans="1:15" ht="15" hidden="1" x14ac:dyDescent="0.2">
      <c r="A325" s="4">
        <v>38</v>
      </c>
      <c r="B325" s="7"/>
      <c r="C325" s="158">
        <v>2296</v>
      </c>
      <c r="D325" s="158">
        <v>1996</v>
      </c>
      <c r="E325" s="159">
        <v>1821</v>
      </c>
      <c r="F325" s="158">
        <v>1527</v>
      </c>
      <c r="G325" s="158">
        <v>1115</v>
      </c>
      <c r="H325" s="158">
        <v>941</v>
      </c>
      <c r="J325" s="110"/>
      <c r="K325" s="110"/>
      <c r="L325" s="110"/>
      <c r="M325" s="110"/>
      <c r="N325" s="3"/>
      <c r="O325" s="3"/>
    </row>
    <row r="326" spans="1:15" ht="15" hidden="1" x14ac:dyDescent="0.2">
      <c r="A326" s="4">
        <v>39</v>
      </c>
      <c r="B326" s="7"/>
      <c r="C326" s="158">
        <v>2351</v>
      </c>
      <c r="D326" s="158">
        <v>2045</v>
      </c>
      <c r="E326" s="159">
        <v>1864</v>
      </c>
      <c r="F326" s="158">
        <v>1570</v>
      </c>
      <c r="G326" s="158">
        <v>1144</v>
      </c>
      <c r="H326" s="158">
        <v>965</v>
      </c>
      <c r="J326" s="110"/>
      <c r="K326" s="110"/>
      <c r="L326" s="110"/>
      <c r="M326" s="110"/>
      <c r="N326" s="3"/>
      <c r="O326" s="3"/>
    </row>
    <row r="327" spans="1:15" ht="15" hidden="1" x14ac:dyDescent="0.2">
      <c r="A327" s="4">
        <v>40</v>
      </c>
      <c r="B327" s="7"/>
      <c r="C327" s="158">
        <v>2410</v>
      </c>
      <c r="D327" s="158">
        <v>2093</v>
      </c>
      <c r="E327" s="159">
        <v>1907</v>
      </c>
      <c r="F327" s="158">
        <v>1610</v>
      </c>
      <c r="G327" s="158">
        <v>1172</v>
      </c>
      <c r="H327" s="158">
        <v>988</v>
      </c>
      <c r="J327" s="110"/>
      <c r="K327" s="110"/>
      <c r="L327" s="110"/>
      <c r="M327" s="110"/>
      <c r="N327" s="3"/>
      <c r="O327" s="3"/>
    </row>
    <row r="328" spans="1:15" ht="15" hidden="1" x14ac:dyDescent="0.2">
      <c r="A328" s="4">
        <v>41</v>
      </c>
      <c r="B328" s="7"/>
      <c r="C328" s="158">
        <v>2544</v>
      </c>
      <c r="D328" s="158">
        <v>2213</v>
      </c>
      <c r="E328" s="159">
        <v>2019</v>
      </c>
      <c r="F328" s="158">
        <v>1709</v>
      </c>
      <c r="G328" s="158">
        <v>1239</v>
      </c>
      <c r="H328" s="158">
        <v>1046</v>
      </c>
      <c r="J328" s="110"/>
      <c r="K328" s="110"/>
      <c r="L328" s="110"/>
      <c r="M328" s="110"/>
      <c r="N328" s="3"/>
      <c r="O328" s="3"/>
    </row>
    <row r="329" spans="1:15" ht="15" hidden="1" x14ac:dyDescent="0.2">
      <c r="A329" s="4">
        <v>42</v>
      </c>
      <c r="B329" s="7"/>
      <c r="C329" s="158">
        <v>2602</v>
      </c>
      <c r="D329" s="158">
        <v>2261</v>
      </c>
      <c r="E329" s="159">
        <v>2060</v>
      </c>
      <c r="F329" s="158">
        <v>1751</v>
      </c>
      <c r="G329" s="158">
        <v>1269</v>
      </c>
      <c r="H329" s="158">
        <v>1072</v>
      </c>
      <c r="J329" s="110"/>
      <c r="K329" s="110"/>
      <c r="L329" s="110"/>
      <c r="M329" s="110"/>
      <c r="N329" s="3"/>
      <c r="O329" s="3"/>
    </row>
    <row r="330" spans="1:15" ht="15" hidden="1" x14ac:dyDescent="0.2">
      <c r="A330" s="4">
        <v>43</v>
      </c>
      <c r="B330" s="7"/>
      <c r="C330" s="158">
        <v>2704</v>
      </c>
      <c r="D330" s="158">
        <v>2354</v>
      </c>
      <c r="E330" s="159">
        <v>2146</v>
      </c>
      <c r="F330" s="158">
        <v>1828</v>
      </c>
      <c r="G330" s="158">
        <v>1325</v>
      </c>
      <c r="H330" s="158">
        <v>1118</v>
      </c>
      <c r="J330" s="110"/>
      <c r="K330" s="110"/>
      <c r="L330" s="110"/>
      <c r="M330" s="110"/>
      <c r="N330" s="3"/>
      <c r="O330" s="3"/>
    </row>
    <row r="331" spans="1:15" ht="15" hidden="1" x14ac:dyDescent="0.2">
      <c r="A331" s="4">
        <v>44</v>
      </c>
      <c r="B331" s="7"/>
      <c r="C331" s="158">
        <v>2808</v>
      </c>
      <c r="D331" s="158">
        <v>2440</v>
      </c>
      <c r="E331" s="159">
        <v>2226</v>
      </c>
      <c r="F331" s="158">
        <v>1905</v>
      </c>
      <c r="G331" s="158">
        <v>1377</v>
      </c>
      <c r="H331" s="158">
        <v>1162</v>
      </c>
      <c r="J331" s="110"/>
      <c r="K331" s="110"/>
      <c r="L331" s="110"/>
      <c r="M331" s="110"/>
      <c r="N331" s="3"/>
      <c r="O331" s="3"/>
    </row>
    <row r="332" spans="1:15" ht="15" hidden="1" x14ac:dyDescent="0.2">
      <c r="A332" s="4">
        <v>45</v>
      </c>
      <c r="B332" s="7"/>
      <c r="C332" s="158">
        <v>2912</v>
      </c>
      <c r="D332" s="158">
        <v>2531</v>
      </c>
      <c r="E332" s="159">
        <v>2307</v>
      </c>
      <c r="F332" s="158">
        <v>1983</v>
      </c>
      <c r="G332" s="158">
        <v>1431</v>
      </c>
      <c r="H332" s="158">
        <v>1208</v>
      </c>
      <c r="J332" s="110"/>
      <c r="K332" s="110"/>
      <c r="L332" s="110"/>
      <c r="M332" s="110"/>
      <c r="N332" s="3"/>
      <c r="O332" s="3"/>
    </row>
    <row r="333" spans="1:15" ht="15" hidden="1" x14ac:dyDescent="0.2">
      <c r="A333" s="4">
        <v>46</v>
      </c>
      <c r="B333" s="7"/>
      <c r="C333" s="158">
        <v>3012</v>
      </c>
      <c r="D333" s="158">
        <v>2621</v>
      </c>
      <c r="E333" s="159">
        <v>2391</v>
      </c>
      <c r="F333" s="158">
        <v>2059</v>
      </c>
      <c r="G333" s="158">
        <v>1485</v>
      </c>
      <c r="H333" s="158">
        <v>1254</v>
      </c>
      <c r="J333" s="110"/>
      <c r="K333" s="110"/>
      <c r="L333" s="110"/>
      <c r="M333" s="110"/>
      <c r="N333" s="3"/>
      <c r="O333" s="3"/>
    </row>
    <row r="334" spans="1:15" ht="15" hidden="1" x14ac:dyDescent="0.2">
      <c r="A334" s="4">
        <v>47</v>
      </c>
      <c r="B334" s="7"/>
      <c r="C334" s="158">
        <v>3117</v>
      </c>
      <c r="D334" s="158">
        <v>2710</v>
      </c>
      <c r="E334" s="159">
        <v>2472</v>
      </c>
      <c r="F334" s="158">
        <v>2136</v>
      </c>
      <c r="G334" s="158">
        <v>1541</v>
      </c>
      <c r="H334" s="158">
        <v>1300</v>
      </c>
      <c r="J334" s="110"/>
      <c r="K334" s="110"/>
      <c r="L334" s="110"/>
      <c r="M334" s="110"/>
      <c r="N334" s="3"/>
      <c r="O334" s="3"/>
    </row>
    <row r="335" spans="1:15" ht="15" hidden="1" x14ac:dyDescent="0.2">
      <c r="A335" s="4">
        <v>48</v>
      </c>
      <c r="B335" s="7"/>
      <c r="C335" s="158">
        <v>3227</v>
      </c>
      <c r="D335" s="158">
        <v>2805</v>
      </c>
      <c r="E335" s="159">
        <v>2559</v>
      </c>
      <c r="F335" s="158">
        <v>2220</v>
      </c>
      <c r="G335" s="158">
        <v>1596</v>
      </c>
      <c r="H335" s="158">
        <v>1346</v>
      </c>
      <c r="J335" s="110"/>
      <c r="K335" s="110"/>
      <c r="L335" s="110"/>
      <c r="M335" s="110"/>
      <c r="N335" s="3"/>
      <c r="O335" s="3"/>
    </row>
    <row r="336" spans="1:15" ht="15" hidden="1" x14ac:dyDescent="0.2">
      <c r="A336" s="4">
        <v>49</v>
      </c>
      <c r="B336" s="7"/>
      <c r="C336" s="158">
        <v>3336</v>
      </c>
      <c r="D336" s="158">
        <v>2902</v>
      </c>
      <c r="E336" s="159">
        <v>2645</v>
      </c>
      <c r="F336" s="158">
        <v>2298</v>
      </c>
      <c r="G336" s="158">
        <v>1652</v>
      </c>
      <c r="H336" s="158">
        <v>1393</v>
      </c>
      <c r="J336" s="110"/>
      <c r="K336" s="110"/>
      <c r="L336" s="110"/>
      <c r="M336" s="110"/>
      <c r="N336" s="3"/>
      <c r="O336" s="3"/>
    </row>
    <row r="337" spans="1:15" ht="15" hidden="1" x14ac:dyDescent="0.2">
      <c r="A337" s="4">
        <v>50</v>
      </c>
      <c r="B337" s="7"/>
      <c r="C337" s="158">
        <v>3444</v>
      </c>
      <c r="D337" s="158">
        <v>2998</v>
      </c>
      <c r="E337" s="159">
        <v>2730</v>
      </c>
      <c r="F337" s="158">
        <v>2379</v>
      </c>
      <c r="G337" s="158">
        <v>1708</v>
      </c>
      <c r="H337" s="158">
        <v>1441</v>
      </c>
      <c r="J337" s="110"/>
      <c r="K337" s="110"/>
      <c r="L337" s="110"/>
      <c r="M337" s="110"/>
      <c r="N337" s="3"/>
      <c r="O337" s="3"/>
    </row>
    <row r="338" spans="1:15" ht="15" hidden="1" x14ac:dyDescent="0.2">
      <c r="A338" s="4">
        <v>51</v>
      </c>
      <c r="B338" s="7"/>
      <c r="C338" s="158">
        <v>3669</v>
      </c>
      <c r="D338" s="158">
        <v>3192</v>
      </c>
      <c r="E338" s="159">
        <v>2909</v>
      </c>
      <c r="F338" s="158">
        <v>2540</v>
      </c>
      <c r="G338" s="158">
        <v>1822</v>
      </c>
      <c r="H338" s="158">
        <v>1536</v>
      </c>
      <c r="J338" s="110"/>
      <c r="K338" s="110"/>
      <c r="L338" s="110"/>
      <c r="M338" s="110"/>
      <c r="N338" s="3"/>
      <c r="O338" s="3"/>
    </row>
    <row r="339" spans="1:15" ht="15" hidden="1" x14ac:dyDescent="0.2">
      <c r="A339" s="4">
        <v>52</v>
      </c>
      <c r="B339" s="7"/>
      <c r="C339" s="158">
        <v>3782</v>
      </c>
      <c r="D339" s="158">
        <v>3288</v>
      </c>
      <c r="E339" s="159">
        <v>3000</v>
      </c>
      <c r="F339" s="158">
        <v>2619</v>
      </c>
      <c r="G339" s="158">
        <v>1878</v>
      </c>
      <c r="H339" s="158">
        <v>1586</v>
      </c>
      <c r="J339" s="110"/>
      <c r="K339" s="110"/>
      <c r="L339" s="110"/>
      <c r="M339" s="110"/>
      <c r="N339" s="3"/>
      <c r="O339" s="3"/>
    </row>
    <row r="340" spans="1:15" ht="15" hidden="1" x14ac:dyDescent="0.2">
      <c r="A340" s="4">
        <v>53</v>
      </c>
      <c r="B340" s="7"/>
      <c r="C340" s="158">
        <v>3916</v>
      </c>
      <c r="D340" s="158">
        <v>3407</v>
      </c>
      <c r="E340" s="159">
        <v>3106</v>
      </c>
      <c r="F340" s="158">
        <v>2726</v>
      </c>
      <c r="G340" s="158">
        <v>1950</v>
      </c>
      <c r="H340" s="158">
        <v>1645</v>
      </c>
      <c r="J340" s="110"/>
      <c r="K340" s="110"/>
      <c r="L340" s="110"/>
      <c r="M340" s="110"/>
      <c r="N340" s="3"/>
      <c r="O340" s="3"/>
    </row>
    <row r="341" spans="1:15" ht="15" hidden="1" x14ac:dyDescent="0.2">
      <c r="A341" s="4">
        <v>54</v>
      </c>
      <c r="B341" s="7"/>
      <c r="C341" s="158">
        <v>4050</v>
      </c>
      <c r="D341" s="158">
        <v>3519</v>
      </c>
      <c r="E341" s="159">
        <v>3212</v>
      </c>
      <c r="F341" s="158">
        <v>2827</v>
      </c>
      <c r="G341" s="158">
        <v>2019</v>
      </c>
      <c r="H341" s="158">
        <v>1703</v>
      </c>
      <c r="J341" s="110"/>
      <c r="K341" s="110"/>
      <c r="L341" s="110"/>
      <c r="M341" s="110"/>
      <c r="N341" s="3"/>
      <c r="O341" s="3"/>
    </row>
    <row r="342" spans="1:15" ht="15" hidden="1" x14ac:dyDescent="0.2">
      <c r="A342" s="4">
        <v>55</v>
      </c>
      <c r="B342" s="7"/>
      <c r="C342" s="158">
        <v>4182</v>
      </c>
      <c r="D342" s="158">
        <v>3638</v>
      </c>
      <c r="E342" s="159">
        <v>3317</v>
      </c>
      <c r="F342" s="158">
        <v>2929</v>
      </c>
      <c r="G342" s="158">
        <v>2087</v>
      </c>
      <c r="H342" s="158">
        <v>1762</v>
      </c>
      <c r="J342" s="110"/>
      <c r="K342" s="110"/>
      <c r="L342" s="110"/>
      <c r="M342" s="110"/>
      <c r="N342" s="3"/>
      <c r="O342" s="3"/>
    </row>
    <row r="343" spans="1:15" ht="15" hidden="1" x14ac:dyDescent="0.2">
      <c r="A343" s="4">
        <v>56</v>
      </c>
      <c r="B343" s="7"/>
      <c r="C343" s="158">
        <v>4317</v>
      </c>
      <c r="D343" s="158">
        <v>3753</v>
      </c>
      <c r="E343" s="159">
        <v>3422</v>
      </c>
      <c r="F343" s="158">
        <v>3028</v>
      </c>
      <c r="G343" s="158">
        <v>2159</v>
      </c>
      <c r="H343" s="158">
        <v>1822</v>
      </c>
      <c r="J343" s="110"/>
      <c r="K343" s="110"/>
      <c r="L343" s="110"/>
      <c r="M343" s="110"/>
      <c r="N343" s="3"/>
      <c r="O343" s="3"/>
    </row>
    <row r="344" spans="1:15" ht="15" hidden="1" x14ac:dyDescent="0.2">
      <c r="A344" s="4">
        <v>57</v>
      </c>
      <c r="B344" s="7"/>
      <c r="C344" s="158">
        <v>4450</v>
      </c>
      <c r="D344" s="158">
        <v>3869</v>
      </c>
      <c r="E344" s="159">
        <v>3529</v>
      </c>
      <c r="F344" s="158">
        <v>3129</v>
      </c>
      <c r="G344" s="158">
        <v>2226</v>
      </c>
      <c r="H344" s="158">
        <v>1878</v>
      </c>
      <c r="J344" s="110"/>
      <c r="K344" s="110"/>
      <c r="L344" s="110"/>
      <c r="M344" s="110"/>
      <c r="N344" s="3"/>
      <c r="O344" s="3"/>
    </row>
    <row r="345" spans="1:15" ht="15" hidden="1" x14ac:dyDescent="0.2">
      <c r="A345" s="4">
        <v>58</v>
      </c>
      <c r="B345" s="7"/>
      <c r="C345" s="158">
        <v>4605</v>
      </c>
      <c r="D345" s="158">
        <v>4003</v>
      </c>
      <c r="E345" s="159">
        <v>3640</v>
      </c>
      <c r="F345" s="158">
        <v>3263</v>
      </c>
      <c r="G345" s="158">
        <v>2317</v>
      </c>
      <c r="H345" s="158">
        <v>1954</v>
      </c>
      <c r="J345" s="110"/>
      <c r="K345" s="110"/>
      <c r="L345" s="110"/>
      <c r="M345" s="110"/>
      <c r="N345" s="3"/>
      <c r="O345" s="3"/>
    </row>
    <row r="346" spans="1:15" ht="15" hidden="1" x14ac:dyDescent="0.2">
      <c r="A346" s="4">
        <v>59</v>
      </c>
      <c r="B346" s="7"/>
      <c r="C346" s="158">
        <v>4760</v>
      </c>
      <c r="D346" s="158">
        <v>4139</v>
      </c>
      <c r="E346" s="159">
        <v>3751</v>
      </c>
      <c r="F346" s="158">
        <v>3396</v>
      </c>
      <c r="G346" s="158">
        <v>2403</v>
      </c>
      <c r="H346" s="158">
        <v>2028</v>
      </c>
      <c r="J346" s="110"/>
      <c r="K346" s="110"/>
      <c r="L346" s="110"/>
      <c r="M346" s="110"/>
      <c r="N346" s="3"/>
      <c r="O346" s="3"/>
    </row>
    <row r="347" spans="1:15" ht="15" hidden="1" x14ac:dyDescent="0.2">
      <c r="A347" s="4">
        <v>60</v>
      </c>
      <c r="B347" s="7"/>
      <c r="C347" s="158">
        <v>4911</v>
      </c>
      <c r="D347" s="158">
        <v>4271</v>
      </c>
      <c r="E347" s="159">
        <v>3864</v>
      </c>
      <c r="F347" s="158">
        <v>3529</v>
      </c>
      <c r="G347" s="158">
        <v>2493</v>
      </c>
      <c r="H347" s="158">
        <v>2104</v>
      </c>
      <c r="J347" s="110"/>
      <c r="K347" s="110"/>
      <c r="L347" s="110"/>
      <c r="M347" s="110"/>
      <c r="N347" s="3"/>
      <c r="O347" s="3"/>
    </row>
    <row r="348" spans="1:15" ht="15" hidden="1" x14ac:dyDescent="0.2">
      <c r="A348" s="4">
        <v>61</v>
      </c>
      <c r="B348" s="7"/>
      <c r="C348" s="158">
        <v>5178</v>
      </c>
      <c r="D348" s="158">
        <v>4502</v>
      </c>
      <c r="E348" s="159">
        <v>4093</v>
      </c>
      <c r="F348" s="158">
        <v>3715</v>
      </c>
      <c r="G348" s="158">
        <v>2625</v>
      </c>
      <c r="H348" s="158">
        <v>2214</v>
      </c>
      <c r="J348" s="110"/>
      <c r="K348" s="110"/>
      <c r="L348" s="110"/>
      <c r="M348" s="110"/>
      <c r="N348" s="3"/>
      <c r="O348" s="3"/>
    </row>
    <row r="349" spans="1:15" ht="15" hidden="1" x14ac:dyDescent="0.2">
      <c r="A349" s="4">
        <v>62</v>
      </c>
      <c r="B349" s="7"/>
      <c r="C349" s="158">
        <v>5414</v>
      </c>
      <c r="D349" s="158">
        <v>4706</v>
      </c>
      <c r="E349" s="159">
        <v>4290</v>
      </c>
      <c r="F349" s="158">
        <v>3885</v>
      </c>
      <c r="G349" s="158">
        <v>2743</v>
      </c>
      <c r="H349" s="158">
        <v>2314</v>
      </c>
      <c r="J349" s="110"/>
      <c r="K349" s="110"/>
      <c r="L349" s="110"/>
      <c r="M349" s="110"/>
      <c r="N349" s="3"/>
      <c r="O349" s="3"/>
    </row>
    <row r="350" spans="1:15" ht="15" hidden="1" x14ac:dyDescent="0.2">
      <c r="A350" s="4">
        <v>63</v>
      </c>
      <c r="B350" s="7"/>
      <c r="C350" s="158">
        <v>5689</v>
      </c>
      <c r="D350" s="158">
        <v>4947</v>
      </c>
      <c r="E350" s="159">
        <v>4513</v>
      </c>
      <c r="F350" s="158">
        <v>4084</v>
      </c>
      <c r="G350" s="158">
        <v>2886</v>
      </c>
      <c r="H350" s="158">
        <v>2435</v>
      </c>
      <c r="J350" s="110"/>
      <c r="K350" s="110"/>
      <c r="L350" s="110"/>
      <c r="M350" s="110"/>
      <c r="N350" s="3"/>
      <c r="O350" s="3"/>
    </row>
    <row r="351" spans="1:15" ht="15" hidden="1" x14ac:dyDescent="0.2">
      <c r="A351" s="4">
        <v>64</v>
      </c>
      <c r="B351" s="7"/>
      <c r="C351" s="158">
        <v>6016</v>
      </c>
      <c r="D351" s="158">
        <v>5234</v>
      </c>
      <c r="E351" s="159">
        <v>4773</v>
      </c>
      <c r="F351" s="158">
        <v>4318</v>
      </c>
      <c r="G351" s="158">
        <v>3052</v>
      </c>
      <c r="H351" s="158">
        <v>2574</v>
      </c>
      <c r="J351" s="110"/>
      <c r="K351" s="110"/>
      <c r="L351" s="110"/>
      <c r="M351" s="110"/>
      <c r="N351" s="3"/>
      <c r="O351" s="3"/>
    </row>
    <row r="352" spans="1:15" ht="15" hidden="1" x14ac:dyDescent="0.2">
      <c r="A352" s="4">
        <v>65</v>
      </c>
      <c r="B352" s="7"/>
      <c r="C352" s="158">
        <v>6411</v>
      </c>
      <c r="D352" s="158">
        <v>5575</v>
      </c>
      <c r="E352" s="159">
        <v>5082</v>
      </c>
      <c r="F352" s="158">
        <v>4641</v>
      </c>
      <c r="G352" s="158">
        <v>3266</v>
      </c>
      <c r="H352" s="158">
        <v>2756</v>
      </c>
      <c r="J352" s="110"/>
      <c r="K352" s="110"/>
      <c r="L352" s="110"/>
      <c r="M352" s="110"/>
      <c r="N352" s="3"/>
      <c r="O352" s="3"/>
    </row>
    <row r="353" spans="1:15" ht="15" hidden="1" x14ac:dyDescent="0.2">
      <c r="A353" s="4">
        <v>66</v>
      </c>
      <c r="B353" s="7"/>
      <c r="C353" s="158">
        <v>6871</v>
      </c>
      <c r="D353" s="158">
        <v>5978</v>
      </c>
      <c r="E353" s="159">
        <v>5449</v>
      </c>
      <c r="F353" s="158">
        <v>5012</v>
      </c>
      <c r="G353" s="158">
        <v>3521</v>
      </c>
      <c r="H353" s="158">
        <v>2971</v>
      </c>
      <c r="J353" s="110"/>
      <c r="K353" s="110"/>
      <c r="L353" s="110"/>
      <c r="M353" s="110"/>
      <c r="N353" s="3"/>
      <c r="O353" s="3"/>
    </row>
    <row r="354" spans="1:15" ht="15" hidden="1" x14ac:dyDescent="0.2">
      <c r="A354" s="4">
        <v>67</v>
      </c>
      <c r="B354" s="7"/>
      <c r="C354" s="158">
        <v>7421</v>
      </c>
      <c r="D354" s="158">
        <v>6454</v>
      </c>
      <c r="E354" s="159">
        <v>5886</v>
      </c>
      <c r="F354" s="158">
        <v>5415</v>
      </c>
      <c r="G354" s="158">
        <v>3806</v>
      </c>
      <c r="H354" s="158">
        <v>3210</v>
      </c>
      <c r="J354" s="110"/>
      <c r="K354" s="110"/>
      <c r="L354" s="110"/>
      <c r="M354" s="110"/>
      <c r="N354" s="3"/>
      <c r="O354" s="3"/>
    </row>
    <row r="355" spans="1:15" ht="15" hidden="1" x14ac:dyDescent="0.2">
      <c r="A355" s="4">
        <v>68</v>
      </c>
      <c r="B355" s="7"/>
      <c r="C355" s="158">
        <v>8053</v>
      </c>
      <c r="D355" s="158">
        <v>7002</v>
      </c>
      <c r="E355" s="159">
        <v>6385</v>
      </c>
      <c r="F355" s="158">
        <v>5874</v>
      </c>
      <c r="G355" s="158">
        <v>4123</v>
      </c>
      <c r="H355" s="158">
        <v>3478</v>
      </c>
      <c r="J355" s="110"/>
      <c r="K355" s="110"/>
      <c r="L355" s="110"/>
      <c r="M355" s="110"/>
      <c r="N355" s="3"/>
      <c r="O355" s="3"/>
    </row>
    <row r="356" spans="1:15" ht="15" hidden="1" x14ac:dyDescent="0.2">
      <c r="A356" s="4">
        <v>69</v>
      </c>
      <c r="B356" s="7"/>
      <c r="C356" s="158">
        <v>8783</v>
      </c>
      <c r="D356" s="158">
        <v>7641</v>
      </c>
      <c r="E356" s="159">
        <v>6966</v>
      </c>
      <c r="F356" s="158">
        <v>6415</v>
      </c>
      <c r="G356" s="158">
        <v>4502</v>
      </c>
      <c r="H356" s="158">
        <v>3800</v>
      </c>
      <c r="J356" s="110"/>
      <c r="K356" s="110"/>
      <c r="L356" s="110"/>
      <c r="M356" s="110"/>
      <c r="N356" s="3"/>
      <c r="O356" s="3"/>
    </row>
    <row r="357" spans="1:15" ht="15" hidden="1" x14ac:dyDescent="0.2">
      <c r="A357" s="4">
        <v>70</v>
      </c>
      <c r="B357" s="7"/>
      <c r="C357" s="158">
        <v>9636</v>
      </c>
      <c r="D357" s="158">
        <v>8380</v>
      </c>
      <c r="E357" s="159">
        <v>7576</v>
      </c>
      <c r="F357" s="158">
        <v>7139</v>
      </c>
      <c r="G357" s="158">
        <v>4979</v>
      </c>
      <c r="H357" s="158">
        <v>4201</v>
      </c>
      <c r="J357" s="110"/>
      <c r="K357" s="110"/>
      <c r="L357" s="110"/>
      <c r="M357" s="110"/>
      <c r="N357" s="3"/>
      <c r="O357" s="3"/>
    </row>
    <row r="358" spans="1:15" ht="15" hidden="1" x14ac:dyDescent="0.2">
      <c r="A358" s="4">
        <v>71</v>
      </c>
      <c r="B358" s="7"/>
      <c r="C358" s="158">
        <v>10610</v>
      </c>
      <c r="D358" s="158">
        <v>9228</v>
      </c>
      <c r="E358" s="159">
        <v>8414</v>
      </c>
      <c r="F358" s="158">
        <v>7859</v>
      </c>
      <c r="G358" s="158">
        <v>5484</v>
      </c>
      <c r="H358" s="158">
        <v>4626</v>
      </c>
      <c r="J358" s="110"/>
      <c r="K358" s="110"/>
      <c r="L358" s="110"/>
      <c r="M358" s="110"/>
      <c r="N358" s="3"/>
      <c r="O358" s="3"/>
    </row>
    <row r="359" spans="1:15" ht="15" hidden="1" x14ac:dyDescent="0.2">
      <c r="A359" s="4">
        <v>72</v>
      </c>
      <c r="B359" s="7"/>
      <c r="C359" s="158">
        <v>11739</v>
      </c>
      <c r="D359" s="158">
        <v>10211</v>
      </c>
      <c r="E359" s="159">
        <v>9308</v>
      </c>
      <c r="F359" s="158">
        <v>8699</v>
      </c>
      <c r="G359" s="158">
        <v>6069</v>
      </c>
      <c r="H359" s="158">
        <v>5121</v>
      </c>
      <c r="J359" s="110"/>
      <c r="K359" s="110"/>
      <c r="L359" s="110"/>
      <c r="M359" s="110"/>
      <c r="N359" s="3"/>
      <c r="O359" s="3"/>
    </row>
    <row r="360" spans="1:15" ht="15" hidden="1" x14ac:dyDescent="0.2">
      <c r="A360" s="4">
        <v>73</v>
      </c>
      <c r="B360" s="7"/>
      <c r="C360" s="158">
        <v>13041</v>
      </c>
      <c r="D360" s="158">
        <v>11338</v>
      </c>
      <c r="E360" s="159">
        <v>10337</v>
      </c>
      <c r="F360" s="158">
        <v>9653</v>
      </c>
      <c r="G360" s="158">
        <v>6736</v>
      </c>
      <c r="H360" s="158">
        <v>5684</v>
      </c>
      <c r="J360" s="110"/>
      <c r="K360" s="110"/>
      <c r="L360" s="110"/>
      <c r="M360" s="110"/>
      <c r="N360" s="3"/>
      <c r="O360" s="3"/>
    </row>
    <row r="361" spans="1:15" ht="15" hidden="1" x14ac:dyDescent="0.2">
      <c r="A361" s="4">
        <v>74</v>
      </c>
      <c r="B361" s="7"/>
      <c r="C361" s="158">
        <v>14537</v>
      </c>
      <c r="D361" s="158">
        <v>12640</v>
      </c>
      <c r="E361" s="159">
        <v>11524</v>
      </c>
      <c r="F361" s="158">
        <v>10764</v>
      </c>
      <c r="G361" s="158">
        <v>7512</v>
      </c>
      <c r="H361" s="158">
        <v>6335</v>
      </c>
      <c r="J361" s="110"/>
      <c r="K361" s="110"/>
      <c r="L361" s="110"/>
      <c r="M361" s="110"/>
      <c r="N361" s="3"/>
      <c r="O361" s="3"/>
    </row>
    <row r="362" spans="1:15" ht="15" hidden="1" x14ac:dyDescent="0.2">
      <c r="A362" s="4">
        <v>75</v>
      </c>
      <c r="B362" s="7"/>
      <c r="C362" s="158">
        <v>16254</v>
      </c>
      <c r="D362" s="158">
        <v>14134</v>
      </c>
      <c r="E362" s="159">
        <v>12833</v>
      </c>
      <c r="F362" s="158">
        <v>12111</v>
      </c>
      <c r="G362" s="158">
        <v>8430</v>
      </c>
      <c r="H362" s="158">
        <v>7113</v>
      </c>
      <c r="J362" s="110"/>
      <c r="K362" s="110"/>
      <c r="L362" s="110"/>
      <c r="M362" s="110"/>
      <c r="N362" s="3"/>
      <c r="O362" s="3"/>
    </row>
    <row r="363" spans="1:15" ht="15" hidden="1" x14ac:dyDescent="0.2">
      <c r="A363" s="4">
        <v>76</v>
      </c>
      <c r="B363" s="7"/>
      <c r="C363" s="158">
        <v>18226</v>
      </c>
      <c r="D363" s="158">
        <v>15849</v>
      </c>
      <c r="E363" s="159">
        <v>14440</v>
      </c>
      <c r="F363" s="158">
        <v>13580</v>
      </c>
      <c r="G363" s="158">
        <v>9453</v>
      </c>
      <c r="H363" s="158">
        <v>7973</v>
      </c>
      <c r="J363" s="110"/>
      <c r="K363" s="110"/>
      <c r="L363" s="110"/>
      <c r="M363" s="110"/>
      <c r="N363" s="3"/>
      <c r="O363" s="3"/>
    </row>
    <row r="364" spans="1:15" ht="15" hidden="1" x14ac:dyDescent="0.2">
      <c r="A364" s="4">
        <v>77</v>
      </c>
      <c r="B364" s="7"/>
      <c r="C364" s="158">
        <v>20466</v>
      </c>
      <c r="D364" s="158">
        <v>17800</v>
      </c>
      <c r="E364" s="159">
        <v>16230</v>
      </c>
      <c r="F364" s="158">
        <v>15252</v>
      </c>
      <c r="G364" s="158">
        <v>10616</v>
      </c>
      <c r="H364" s="158">
        <v>8956</v>
      </c>
      <c r="J364" s="110"/>
      <c r="K364" s="110"/>
      <c r="L364" s="110"/>
      <c r="M364" s="110"/>
      <c r="N364" s="3"/>
      <c r="O364" s="3"/>
    </row>
    <row r="365" spans="1:15" ht="15" hidden="1" x14ac:dyDescent="0.2">
      <c r="A365" s="4">
        <v>78</v>
      </c>
      <c r="B365" s="7"/>
      <c r="C365" s="158">
        <v>22997</v>
      </c>
      <c r="D365" s="158">
        <v>19998</v>
      </c>
      <c r="E365" s="159">
        <v>18236</v>
      </c>
      <c r="F365" s="158">
        <v>17137</v>
      </c>
      <c r="G365" s="158">
        <v>11929</v>
      </c>
      <c r="H365" s="158">
        <v>10065</v>
      </c>
      <c r="J365" s="110"/>
      <c r="K365" s="110"/>
      <c r="L365" s="110"/>
      <c r="M365" s="110"/>
      <c r="N365" s="3"/>
      <c r="O365" s="3"/>
    </row>
    <row r="366" spans="1:15" ht="15" hidden="1" x14ac:dyDescent="0.2">
      <c r="A366" s="4">
        <v>79</v>
      </c>
      <c r="B366" s="7"/>
      <c r="C366" s="158">
        <v>25842</v>
      </c>
      <c r="D366" s="158">
        <v>22470</v>
      </c>
      <c r="E366" s="159">
        <v>20490</v>
      </c>
      <c r="F366" s="158">
        <v>19257</v>
      </c>
      <c r="G366" s="158">
        <v>13401</v>
      </c>
      <c r="H366" s="158">
        <v>11307</v>
      </c>
      <c r="J366" s="110"/>
      <c r="K366" s="110"/>
      <c r="L366" s="110"/>
      <c r="M366" s="110"/>
      <c r="N366" s="3"/>
      <c r="O366" s="3"/>
    </row>
    <row r="367" spans="1:15" ht="15" hidden="1" x14ac:dyDescent="0.2">
      <c r="A367" s="4">
        <v>80</v>
      </c>
      <c r="B367" s="7"/>
      <c r="C367" s="158">
        <v>29241</v>
      </c>
      <c r="D367" s="158">
        <v>25428</v>
      </c>
      <c r="E367" s="159">
        <v>23182</v>
      </c>
      <c r="F367" s="158">
        <v>21788</v>
      </c>
      <c r="G367" s="158">
        <v>15164</v>
      </c>
      <c r="H367" s="158">
        <v>12792</v>
      </c>
      <c r="J367" s="110"/>
      <c r="K367" s="110"/>
      <c r="L367" s="110"/>
      <c r="M367" s="110"/>
      <c r="N367" s="3"/>
      <c r="O367" s="3"/>
    </row>
    <row r="368" spans="1:15" ht="15" hidden="1" x14ac:dyDescent="0.2">
      <c r="A368" s="4">
        <v>81</v>
      </c>
      <c r="B368" s="7"/>
      <c r="C368" s="158">
        <v>29241</v>
      </c>
      <c r="D368" s="158">
        <v>25428</v>
      </c>
      <c r="E368" s="159">
        <v>23182</v>
      </c>
      <c r="F368" s="158">
        <v>21788</v>
      </c>
      <c r="G368" s="158">
        <v>15164</v>
      </c>
      <c r="H368" s="158">
        <v>12792</v>
      </c>
      <c r="J368" s="110"/>
      <c r="K368" s="110"/>
      <c r="L368" s="110"/>
      <c r="M368" s="110"/>
      <c r="N368" s="3"/>
      <c r="O368" s="3"/>
    </row>
    <row r="369" spans="1:15" ht="15" hidden="1" x14ac:dyDescent="0.2">
      <c r="A369" s="4">
        <v>82</v>
      </c>
      <c r="B369" s="7"/>
      <c r="C369" s="158">
        <v>29241</v>
      </c>
      <c r="D369" s="158">
        <v>25428</v>
      </c>
      <c r="E369" s="159">
        <v>23182</v>
      </c>
      <c r="F369" s="158">
        <v>21788</v>
      </c>
      <c r="G369" s="158">
        <v>15164</v>
      </c>
      <c r="H369" s="158">
        <v>12792</v>
      </c>
      <c r="J369" s="110"/>
      <c r="K369" s="110"/>
      <c r="L369" s="110"/>
      <c r="M369" s="110"/>
      <c r="N369" s="3"/>
      <c r="O369" s="3"/>
    </row>
    <row r="370" spans="1:15" ht="15" hidden="1" x14ac:dyDescent="0.2">
      <c r="A370" s="4">
        <v>83</v>
      </c>
      <c r="B370" s="7"/>
      <c r="C370" s="158">
        <v>29241</v>
      </c>
      <c r="D370" s="158">
        <v>25428</v>
      </c>
      <c r="E370" s="159">
        <v>23182</v>
      </c>
      <c r="F370" s="158">
        <v>21788</v>
      </c>
      <c r="G370" s="158">
        <v>15164</v>
      </c>
      <c r="H370" s="158">
        <v>12792</v>
      </c>
      <c r="J370" s="110"/>
      <c r="K370" s="110"/>
      <c r="L370" s="110"/>
      <c r="M370" s="110"/>
      <c r="N370" s="3"/>
      <c r="O370" s="3"/>
    </row>
    <row r="371" spans="1:15" ht="15" hidden="1" x14ac:dyDescent="0.2">
      <c r="A371" s="4">
        <v>84</v>
      </c>
      <c r="B371" s="7" t="s">
        <v>3</v>
      </c>
      <c r="C371" s="158">
        <v>29241</v>
      </c>
      <c r="D371" s="158">
        <v>25428</v>
      </c>
      <c r="E371" s="159">
        <v>23182</v>
      </c>
      <c r="F371" s="158">
        <v>21788</v>
      </c>
      <c r="G371" s="158">
        <v>15164</v>
      </c>
      <c r="H371" s="158">
        <v>12792</v>
      </c>
      <c r="J371" s="110"/>
      <c r="K371" s="110"/>
      <c r="L371" s="110"/>
      <c r="M371" s="110"/>
      <c r="N371" s="3"/>
      <c r="O371" s="3"/>
    </row>
    <row r="372" spans="1:15" ht="15" hidden="1" x14ac:dyDescent="0.2">
      <c r="A372" s="4">
        <v>1</v>
      </c>
      <c r="B372" s="7" t="s">
        <v>4</v>
      </c>
      <c r="C372" s="158">
        <v>798</v>
      </c>
      <c r="D372" s="158">
        <v>695</v>
      </c>
      <c r="E372" s="158">
        <v>633</v>
      </c>
      <c r="F372" s="158">
        <v>376</v>
      </c>
      <c r="G372" s="158">
        <v>315</v>
      </c>
      <c r="H372" s="158">
        <v>267</v>
      </c>
      <c r="J372" s="110"/>
      <c r="K372" s="110"/>
      <c r="L372" s="110"/>
      <c r="M372" s="110"/>
      <c r="N372" s="3"/>
      <c r="O372" s="3"/>
    </row>
    <row r="373" spans="1:15" ht="15" hidden="1" x14ac:dyDescent="0.2">
      <c r="A373" s="4">
        <v>2</v>
      </c>
      <c r="B373" s="7" t="s">
        <v>1</v>
      </c>
      <c r="C373" s="158">
        <v>1346</v>
      </c>
      <c r="D373" s="158">
        <v>1172</v>
      </c>
      <c r="E373" s="158">
        <v>1067</v>
      </c>
      <c r="F373" s="158">
        <v>557</v>
      </c>
      <c r="G373" s="158">
        <v>492</v>
      </c>
      <c r="H373" s="158">
        <v>417</v>
      </c>
      <c r="J373" s="110"/>
      <c r="K373" s="110"/>
      <c r="L373" s="110"/>
      <c r="M373" s="110"/>
      <c r="N373" s="3"/>
      <c r="O373" s="3"/>
    </row>
    <row r="374" spans="1:15" ht="14" hidden="1" x14ac:dyDescent="0.15">
      <c r="A374" s="4">
        <v>3</v>
      </c>
      <c r="B374" s="7" t="s">
        <v>5</v>
      </c>
      <c r="C374" s="158">
        <v>1976</v>
      </c>
      <c r="D374" s="158">
        <v>1716</v>
      </c>
      <c r="E374" s="158">
        <v>1565</v>
      </c>
      <c r="F374" s="158">
        <v>798</v>
      </c>
      <c r="G374" s="158">
        <v>717</v>
      </c>
      <c r="H374" s="158">
        <v>605</v>
      </c>
      <c r="J374" s="3"/>
      <c r="K374" s="3"/>
      <c r="L374" s="3"/>
      <c r="M374" s="3"/>
      <c r="N374" s="3"/>
      <c r="O374" s="3"/>
    </row>
    <row r="375" spans="1:15" hidden="1" x14ac:dyDescent="0.15">
      <c r="A375" s="4"/>
      <c r="B375" s="8"/>
      <c r="C375" s="9"/>
      <c r="D375" s="9"/>
      <c r="E375" s="9"/>
      <c r="F375" s="9"/>
      <c r="G375" s="9"/>
      <c r="H375" s="9"/>
    </row>
    <row r="376" spans="1:15" ht="18" hidden="1" x14ac:dyDescent="0.2">
      <c r="A376" s="271" t="s">
        <v>62</v>
      </c>
      <c r="B376" s="272"/>
      <c r="C376" s="272"/>
      <c r="D376" s="272"/>
      <c r="E376" s="272"/>
      <c r="F376" s="272"/>
      <c r="G376" s="272"/>
      <c r="H376" s="272"/>
    </row>
    <row r="377" spans="1:15" hidden="1" x14ac:dyDescent="0.15">
      <c r="A377" s="267" t="s">
        <v>0</v>
      </c>
      <c r="B377" s="268"/>
      <c r="C377" s="268"/>
      <c r="D377" s="268"/>
      <c r="E377" s="268"/>
      <c r="F377" s="268"/>
      <c r="G377" s="268"/>
      <c r="H377" s="268"/>
      <c r="I377" s="31"/>
    </row>
    <row r="378" spans="1:15" hidden="1" x14ac:dyDescent="0.15">
      <c r="A378" s="4" t="s">
        <v>2</v>
      </c>
      <c r="B378" s="5" t="s">
        <v>2</v>
      </c>
      <c r="C378" s="32">
        <v>2000</v>
      </c>
      <c r="D378" s="32"/>
      <c r="E378" s="32"/>
      <c r="F378" s="32">
        <v>3500</v>
      </c>
      <c r="G378" s="6">
        <v>5000</v>
      </c>
      <c r="H378" s="6"/>
    </row>
    <row r="379" spans="1:15" ht="15" hidden="1" x14ac:dyDescent="0.2">
      <c r="A379" s="4">
        <v>18</v>
      </c>
      <c r="B379" s="7"/>
      <c r="C379" s="10">
        <f>C305*$L$2</f>
        <v>137.97666666666666</v>
      </c>
      <c r="D379" s="10">
        <f t="shared" ref="D379:H379" si="7">D305*$L$2</f>
        <v>119.95666666666666</v>
      </c>
      <c r="E379" s="10">
        <f t="shared" si="7"/>
        <v>109.44499999999999</v>
      </c>
      <c r="F379" s="10">
        <f t="shared" si="7"/>
        <v>84.534999999999997</v>
      </c>
      <c r="G379" s="10">
        <f t="shared" si="7"/>
        <v>64.483333333333334</v>
      </c>
      <c r="H379" s="10">
        <f t="shared" si="7"/>
        <v>54.413333333333334</v>
      </c>
      <c r="J379" s="110"/>
      <c r="K379" s="110"/>
      <c r="L379" s="110"/>
      <c r="M379" s="110"/>
    </row>
    <row r="380" spans="1:15" ht="15" hidden="1" x14ac:dyDescent="0.2">
      <c r="A380" s="4">
        <v>19</v>
      </c>
      <c r="B380" s="7"/>
      <c r="C380" s="10">
        <f t="shared" ref="C380:H380" si="8">C306*$L$2</f>
        <v>140.185</v>
      </c>
      <c r="D380" s="10">
        <f t="shared" si="8"/>
        <v>122.16500000000001</v>
      </c>
      <c r="E380" s="10">
        <f t="shared" si="8"/>
        <v>111.3</v>
      </c>
      <c r="F380" s="10">
        <f t="shared" si="8"/>
        <v>86.301666666666662</v>
      </c>
      <c r="G380" s="10">
        <f t="shared" si="8"/>
        <v>65.631666666666661</v>
      </c>
      <c r="H380" s="10">
        <f t="shared" si="8"/>
        <v>55.473333333333336</v>
      </c>
      <c r="J380" s="110"/>
      <c r="K380" s="110"/>
      <c r="L380" s="110"/>
      <c r="M380" s="110"/>
    </row>
    <row r="381" spans="1:15" ht="15" hidden="1" x14ac:dyDescent="0.2">
      <c r="A381" s="4">
        <v>20</v>
      </c>
      <c r="B381" s="7"/>
      <c r="C381" s="10">
        <f t="shared" ref="C381:H381" si="9">C307*$L$2</f>
        <v>142.83500000000001</v>
      </c>
      <c r="D381" s="10">
        <f t="shared" si="9"/>
        <v>124.19666666666667</v>
      </c>
      <c r="E381" s="10">
        <f t="shared" si="9"/>
        <v>113.155</v>
      </c>
      <c r="F381" s="10">
        <f t="shared" si="9"/>
        <v>88.245000000000005</v>
      </c>
      <c r="G381" s="10">
        <f t="shared" si="9"/>
        <v>67.045000000000002</v>
      </c>
      <c r="H381" s="10">
        <f t="shared" si="9"/>
        <v>56.445</v>
      </c>
      <c r="J381" s="110"/>
      <c r="K381" s="110"/>
      <c r="L381" s="110"/>
      <c r="M381" s="110"/>
    </row>
    <row r="382" spans="1:15" ht="15" hidden="1" x14ac:dyDescent="0.2">
      <c r="A382" s="4">
        <v>21</v>
      </c>
      <c r="B382" s="7"/>
      <c r="C382" s="10">
        <f t="shared" ref="C382:H382" si="10">C308*$L$2</f>
        <v>145.04333333333332</v>
      </c>
      <c r="D382" s="10">
        <f t="shared" si="10"/>
        <v>126.05166666666666</v>
      </c>
      <c r="E382" s="10">
        <f t="shared" si="10"/>
        <v>114.92166666666667</v>
      </c>
      <c r="F382" s="10">
        <f t="shared" si="10"/>
        <v>90.01166666666667</v>
      </c>
      <c r="G382" s="10">
        <f t="shared" si="10"/>
        <v>68.105000000000004</v>
      </c>
      <c r="H382" s="10">
        <f t="shared" si="10"/>
        <v>57.505000000000003</v>
      </c>
      <c r="J382" s="110"/>
      <c r="K382" s="110"/>
      <c r="L382" s="110"/>
      <c r="M382" s="110"/>
    </row>
    <row r="383" spans="1:15" ht="15" hidden="1" x14ac:dyDescent="0.2">
      <c r="A383" s="4">
        <v>22</v>
      </c>
      <c r="B383" s="7"/>
      <c r="C383" s="10">
        <f t="shared" ref="C383:H383" si="11">C309*$L$2</f>
        <v>147.34</v>
      </c>
      <c r="D383" s="10">
        <f t="shared" si="11"/>
        <v>128.52500000000001</v>
      </c>
      <c r="E383" s="10">
        <f t="shared" si="11"/>
        <v>116.95333333333333</v>
      </c>
      <c r="F383" s="10">
        <f t="shared" si="11"/>
        <v>92.043333333333337</v>
      </c>
      <c r="G383" s="10">
        <f t="shared" si="11"/>
        <v>69.25333333333333</v>
      </c>
      <c r="H383" s="10">
        <f t="shared" si="11"/>
        <v>58.476666666666667</v>
      </c>
      <c r="J383" s="110"/>
      <c r="K383" s="110"/>
      <c r="L383" s="110"/>
      <c r="M383" s="110"/>
    </row>
    <row r="384" spans="1:15" ht="15" hidden="1" x14ac:dyDescent="0.2">
      <c r="A384" s="4">
        <v>23</v>
      </c>
      <c r="B384" s="7"/>
      <c r="C384" s="10">
        <f t="shared" ref="C384:H384" si="12">C310*$L$2</f>
        <v>149.90166666666667</v>
      </c>
      <c r="D384" s="10">
        <f t="shared" si="12"/>
        <v>130.55666666666667</v>
      </c>
      <c r="E384" s="10">
        <f t="shared" si="12"/>
        <v>119.07333333333334</v>
      </c>
      <c r="F384" s="10">
        <f t="shared" si="12"/>
        <v>94.163333333333327</v>
      </c>
      <c r="G384" s="10">
        <f t="shared" si="12"/>
        <v>70.666666666666671</v>
      </c>
      <c r="H384" s="10">
        <f t="shared" si="12"/>
        <v>59.625</v>
      </c>
      <c r="J384" s="110"/>
      <c r="K384" s="110"/>
      <c r="L384" s="110"/>
      <c r="M384" s="110"/>
    </row>
    <row r="385" spans="1:13" ht="15" hidden="1" x14ac:dyDescent="0.2">
      <c r="A385" s="4">
        <v>24</v>
      </c>
      <c r="B385" s="7"/>
      <c r="C385" s="10">
        <f t="shared" ref="C385:H385" si="13">C311*$L$2</f>
        <v>152.55166666666668</v>
      </c>
      <c r="D385" s="10">
        <f t="shared" si="13"/>
        <v>132.5</v>
      </c>
      <c r="E385" s="10">
        <f t="shared" si="13"/>
        <v>120.84</v>
      </c>
      <c r="F385" s="10">
        <f t="shared" si="13"/>
        <v>95.93</v>
      </c>
      <c r="G385" s="10">
        <f t="shared" si="13"/>
        <v>71.814999999999998</v>
      </c>
      <c r="H385" s="10">
        <f t="shared" si="13"/>
        <v>60.596666666666664</v>
      </c>
      <c r="J385" s="110"/>
      <c r="K385" s="110"/>
      <c r="L385" s="110"/>
      <c r="M385" s="110"/>
    </row>
    <row r="386" spans="1:13" ht="15" hidden="1" x14ac:dyDescent="0.2">
      <c r="A386" s="4">
        <v>25</v>
      </c>
      <c r="B386" s="7"/>
      <c r="C386" s="10">
        <f t="shared" ref="C386:H386" si="14">C312*$L$2</f>
        <v>154.76</v>
      </c>
      <c r="D386" s="10">
        <f t="shared" si="14"/>
        <v>134.62</v>
      </c>
      <c r="E386" s="10">
        <f t="shared" si="14"/>
        <v>122.87166666666667</v>
      </c>
      <c r="F386" s="10">
        <f t="shared" si="14"/>
        <v>97.961666666666673</v>
      </c>
      <c r="G386" s="10">
        <f t="shared" si="14"/>
        <v>73.316666666666663</v>
      </c>
      <c r="H386" s="10">
        <f t="shared" si="14"/>
        <v>61.833333333333336</v>
      </c>
      <c r="J386" s="110"/>
      <c r="K386" s="110"/>
      <c r="L386" s="110"/>
      <c r="M386" s="110"/>
    </row>
    <row r="387" spans="1:13" ht="15" hidden="1" x14ac:dyDescent="0.2">
      <c r="A387" s="4">
        <v>26</v>
      </c>
      <c r="B387" s="7"/>
      <c r="C387" s="10">
        <f t="shared" ref="C387:H387" si="15">C313*$L$2</f>
        <v>157.32166666666666</v>
      </c>
      <c r="D387" s="10">
        <f t="shared" si="15"/>
        <v>137.005</v>
      </c>
      <c r="E387" s="10">
        <f t="shared" si="15"/>
        <v>124.815</v>
      </c>
      <c r="F387" s="10">
        <f t="shared" si="15"/>
        <v>99.905000000000001</v>
      </c>
      <c r="G387" s="10">
        <f t="shared" si="15"/>
        <v>74.465000000000003</v>
      </c>
      <c r="H387" s="10">
        <f t="shared" si="15"/>
        <v>62.893333333333331</v>
      </c>
      <c r="J387" s="110"/>
      <c r="K387" s="110"/>
      <c r="L387" s="110"/>
      <c r="M387" s="110"/>
    </row>
    <row r="388" spans="1:13" ht="15" hidden="1" x14ac:dyDescent="0.2">
      <c r="A388" s="4">
        <v>27</v>
      </c>
      <c r="B388" s="7"/>
      <c r="C388" s="10">
        <f t="shared" ref="C388:H388" si="16">C314*$L$2</f>
        <v>159.97166666666666</v>
      </c>
      <c r="D388" s="10">
        <f t="shared" si="16"/>
        <v>139.03666666666666</v>
      </c>
      <c r="E388" s="10">
        <f t="shared" si="16"/>
        <v>126.84666666666666</v>
      </c>
      <c r="F388" s="10">
        <f t="shared" si="16"/>
        <v>101.58333333333333</v>
      </c>
      <c r="G388" s="10">
        <f t="shared" si="16"/>
        <v>75.61333333333333</v>
      </c>
      <c r="H388" s="10">
        <f t="shared" si="16"/>
        <v>63.865000000000002</v>
      </c>
      <c r="J388" s="110"/>
      <c r="K388" s="110"/>
      <c r="L388" s="110"/>
      <c r="M388" s="110"/>
    </row>
    <row r="389" spans="1:13" ht="15" hidden="1" x14ac:dyDescent="0.2">
      <c r="A389" s="4">
        <v>28</v>
      </c>
      <c r="B389" s="7"/>
      <c r="C389" s="10">
        <f t="shared" ref="C389:H389" si="17">C315*$L$2</f>
        <v>162.71</v>
      </c>
      <c r="D389" s="10">
        <f t="shared" si="17"/>
        <v>141.51</v>
      </c>
      <c r="E389" s="10">
        <f t="shared" si="17"/>
        <v>128.96666666666667</v>
      </c>
      <c r="F389" s="10">
        <f t="shared" si="17"/>
        <v>104.23333333333333</v>
      </c>
      <c r="G389" s="10">
        <f t="shared" si="17"/>
        <v>77.38</v>
      </c>
      <c r="H389" s="10">
        <f t="shared" si="17"/>
        <v>65.19</v>
      </c>
      <c r="J389" s="110"/>
      <c r="K389" s="110"/>
      <c r="L389" s="110"/>
      <c r="M389" s="110"/>
    </row>
    <row r="390" spans="1:13" ht="15" hidden="1" x14ac:dyDescent="0.2">
      <c r="A390" s="4">
        <v>29</v>
      </c>
      <c r="B390" s="7"/>
      <c r="C390" s="10">
        <f t="shared" ref="C390:H390" si="18">C316*$L$2</f>
        <v>165.71333333333334</v>
      </c>
      <c r="D390" s="10">
        <f t="shared" si="18"/>
        <v>143.98333333333332</v>
      </c>
      <c r="E390" s="10">
        <f t="shared" si="18"/>
        <v>131.26333333333332</v>
      </c>
      <c r="F390" s="10">
        <f t="shared" si="18"/>
        <v>106.44166666666666</v>
      </c>
      <c r="G390" s="10">
        <f t="shared" si="18"/>
        <v>78.881666666666661</v>
      </c>
      <c r="H390" s="10">
        <f t="shared" si="18"/>
        <v>66.603333333333339</v>
      </c>
      <c r="J390" s="110"/>
      <c r="K390" s="110"/>
      <c r="L390" s="110"/>
      <c r="M390" s="110"/>
    </row>
    <row r="391" spans="1:13" ht="15" hidden="1" x14ac:dyDescent="0.2">
      <c r="A391" s="4">
        <v>30</v>
      </c>
      <c r="B391" s="7"/>
      <c r="C391" s="10">
        <f t="shared" ref="C391:H391" si="19">C317*$L$2</f>
        <v>168.45166666666665</v>
      </c>
      <c r="D391" s="10">
        <f t="shared" si="19"/>
        <v>146.45666666666668</v>
      </c>
      <c r="E391" s="10">
        <f t="shared" si="19"/>
        <v>133.56</v>
      </c>
      <c r="F391" s="10">
        <f t="shared" si="19"/>
        <v>108.82666666666667</v>
      </c>
      <c r="G391" s="10">
        <f t="shared" si="19"/>
        <v>80.56</v>
      </c>
      <c r="H391" s="10">
        <f t="shared" si="19"/>
        <v>68.016666666666666</v>
      </c>
      <c r="J391" s="110"/>
      <c r="K391" s="110"/>
      <c r="L391" s="110"/>
      <c r="M391" s="110"/>
    </row>
    <row r="392" spans="1:13" ht="15" hidden="1" x14ac:dyDescent="0.2">
      <c r="A392" s="4">
        <v>31</v>
      </c>
      <c r="B392" s="7"/>
      <c r="C392" s="10">
        <f t="shared" ref="C392:H392" si="20">C318*$L$2</f>
        <v>171.10166666666666</v>
      </c>
      <c r="D392" s="10">
        <f t="shared" si="20"/>
        <v>149.10666666666665</v>
      </c>
      <c r="E392" s="10">
        <f t="shared" si="20"/>
        <v>135.94499999999999</v>
      </c>
      <c r="F392" s="10">
        <f t="shared" si="20"/>
        <v>111.3</v>
      </c>
      <c r="G392" s="10">
        <f t="shared" si="20"/>
        <v>81.973333333333329</v>
      </c>
      <c r="H392" s="10">
        <f t="shared" si="20"/>
        <v>69.165000000000006</v>
      </c>
      <c r="J392" s="110"/>
      <c r="K392" s="110"/>
      <c r="L392" s="110"/>
      <c r="M392" s="110"/>
    </row>
    <row r="393" spans="1:13" ht="15" hidden="1" x14ac:dyDescent="0.2">
      <c r="A393" s="4">
        <v>32</v>
      </c>
      <c r="B393" s="7"/>
      <c r="C393" s="10">
        <f t="shared" ref="C393:H393" si="21">C319*$L$2</f>
        <v>174.01666666666668</v>
      </c>
      <c r="D393" s="10">
        <f t="shared" si="21"/>
        <v>151.49166666666667</v>
      </c>
      <c r="E393" s="10">
        <f t="shared" si="21"/>
        <v>137.97666666666666</v>
      </c>
      <c r="F393" s="10">
        <f t="shared" si="21"/>
        <v>113.86166666666666</v>
      </c>
      <c r="G393" s="10">
        <f t="shared" si="21"/>
        <v>83.563333333333333</v>
      </c>
      <c r="H393" s="10">
        <f t="shared" si="21"/>
        <v>70.489999999999995</v>
      </c>
      <c r="J393" s="110"/>
      <c r="K393" s="110"/>
      <c r="L393" s="110"/>
      <c r="M393" s="110"/>
    </row>
    <row r="394" spans="1:13" ht="15" hidden="1" x14ac:dyDescent="0.2">
      <c r="A394" s="4">
        <v>33</v>
      </c>
      <c r="B394" s="7"/>
      <c r="C394" s="10">
        <f t="shared" ref="C394:H394" si="22">C320*$L$2</f>
        <v>178.875</v>
      </c>
      <c r="D394" s="10">
        <f t="shared" si="22"/>
        <v>155.73166666666665</v>
      </c>
      <c r="E394" s="10">
        <f t="shared" si="22"/>
        <v>141.95166666666665</v>
      </c>
      <c r="F394" s="10">
        <f t="shared" si="22"/>
        <v>117.395</v>
      </c>
      <c r="G394" s="10">
        <f t="shared" si="22"/>
        <v>86.213333333333338</v>
      </c>
      <c r="H394" s="10">
        <f t="shared" si="22"/>
        <v>72.786666666666662</v>
      </c>
      <c r="J394" s="110"/>
      <c r="K394" s="110"/>
      <c r="L394" s="110"/>
      <c r="M394" s="110"/>
    </row>
    <row r="395" spans="1:13" ht="15" hidden="1" x14ac:dyDescent="0.2">
      <c r="A395" s="4">
        <v>34</v>
      </c>
      <c r="B395" s="7"/>
      <c r="C395" s="10">
        <f t="shared" ref="C395:H395" si="23">C321*$L$2</f>
        <v>183.64500000000001</v>
      </c>
      <c r="D395" s="10">
        <f t="shared" si="23"/>
        <v>159.97166666666666</v>
      </c>
      <c r="E395" s="10">
        <f t="shared" si="23"/>
        <v>145.66166666666666</v>
      </c>
      <c r="F395" s="10">
        <f t="shared" si="23"/>
        <v>120.575</v>
      </c>
      <c r="G395" s="10">
        <f t="shared" si="23"/>
        <v>88.686666666666667</v>
      </c>
      <c r="H395" s="10">
        <f t="shared" si="23"/>
        <v>74.906666666666666</v>
      </c>
      <c r="J395" s="110"/>
      <c r="K395" s="110"/>
      <c r="L395" s="110"/>
      <c r="M395" s="110"/>
    </row>
    <row r="396" spans="1:13" ht="15" hidden="1" x14ac:dyDescent="0.2">
      <c r="A396" s="4">
        <v>35</v>
      </c>
      <c r="B396" s="7"/>
      <c r="C396" s="10">
        <f t="shared" ref="C396:H396" si="24">C322*$L$2</f>
        <v>188.50333333333333</v>
      </c>
      <c r="D396" s="10">
        <f t="shared" si="24"/>
        <v>163.94666666666666</v>
      </c>
      <c r="E396" s="10">
        <f t="shared" si="24"/>
        <v>149.37166666666667</v>
      </c>
      <c r="F396" s="10">
        <f t="shared" si="24"/>
        <v>124.19666666666667</v>
      </c>
      <c r="G396" s="10">
        <f t="shared" si="24"/>
        <v>91.071666666666673</v>
      </c>
      <c r="H396" s="10">
        <f t="shared" si="24"/>
        <v>77.026666666666671</v>
      </c>
      <c r="J396" s="110"/>
      <c r="K396" s="110"/>
      <c r="L396" s="110"/>
      <c r="M396" s="110"/>
    </row>
    <row r="397" spans="1:13" ht="15" hidden="1" x14ac:dyDescent="0.2">
      <c r="A397" s="4">
        <v>36</v>
      </c>
      <c r="B397" s="7"/>
      <c r="C397" s="10">
        <f t="shared" ref="C397:H397" si="25">C323*$L$2</f>
        <v>193.185</v>
      </c>
      <c r="D397" s="10">
        <f t="shared" si="25"/>
        <v>168.18666666666667</v>
      </c>
      <c r="E397" s="10">
        <f t="shared" si="25"/>
        <v>153.08166666666668</v>
      </c>
      <c r="F397" s="10">
        <f t="shared" si="25"/>
        <v>127.64166666666667</v>
      </c>
      <c r="G397" s="10">
        <f t="shared" si="25"/>
        <v>93.721666666666664</v>
      </c>
      <c r="H397" s="10">
        <f t="shared" si="25"/>
        <v>78.97</v>
      </c>
      <c r="J397" s="110"/>
      <c r="K397" s="110"/>
      <c r="L397" s="110"/>
      <c r="M397" s="110"/>
    </row>
    <row r="398" spans="1:13" ht="15" hidden="1" x14ac:dyDescent="0.2">
      <c r="A398" s="4">
        <v>37</v>
      </c>
      <c r="B398" s="7"/>
      <c r="C398" s="10">
        <f t="shared" ref="C398:H398" si="26">C324*$L$2</f>
        <v>197.95500000000001</v>
      </c>
      <c r="D398" s="10">
        <f t="shared" si="26"/>
        <v>172.25</v>
      </c>
      <c r="E398" s="10">
        <f t="shared" si="26"/>
        <v>157.05666666666667</v>
      </c>
      <c r="F398" s="10">
        <f t="shared" si="26"/>
        <v>131.17500000000001</v>
      </c>
      <c r="G398" s="10">
        <f t="shared" si="26"/>
        <v>96.194999999999993</v>
      </c>
      <c r="H398" s="10">
        <f t="shared" si="26"/>
        <v>81.09</v>
      </c>
      <c r="J398" s="110"/>
      <c r="K398" s="110"/>
      <c r="L398" s="110"/>
      <c r="M398" s="110"/>
    </row>
    <row r="399" spans="1:13" ht="15" hidden="1" x14ac:dyDescent="0.2">
      <c r="A399" s="4">
        <v>38</v>
      </c>
      <c r="B399" s="7"/>
      <c r="C399" s="10">
        <f t="shared" ref="C399:H399" si="27">C325*$L$2</f>
        <v>202.81333333333333</v>
      </c>
      <c r="D399" s="10">
        <f t="shared" si="27"/>
        <v>176.31333333333333</v>
      </c>
      <c r="E399" s="10">
        <f t="shared" si="27"/>
        <v>160.85499999999999</v>
      </c>
      <c r="F399" s="10">
        <f t="shared" si="27"/>
        <v>134.88499999999999</v>
      </c>
      <c r="G399" s="10">
        <f t="shared" si="27"/>
        <v>98.49166666666666</v>
      </c>
      <c r="H399" s="10">
        <f t="shared" si="27"/>
        <v>83.12166666666667</v>
      </c>
      <c r="J399" s="110"/>
      <c r="K399" s="110"/>
      <c r="L399" s="110"/>
      <c r="M399" s="110"/>
    </row>
    <row r="400" spans="1:13" ht="15" hidden="1" x14ac:dyDescent="0.2">
      <c r="A400" s="4">
        <v>39</v>
      </c>
      <c r="B400" s="7"/>
      <c r="C400" s="10">
        <f t="shared" ref="C400:H400" si="28">C326*$L$2</f>
        <v>207.67166666666665</v>
      </c>
      <c r="D400" s="10">
        <f t="shared" si="28"/>
        <v>180.64166666666668</v>
      </c>
      <c r="E400" s="10">
        <f t="shared" si="28"/>
        <v>164.65333333333334</v>
      </c>
      <c r="F400" s="10">
        <f t="shared" si="28"/>
        <v>138.68333333333334</v>
      </c>
      <c r="G400" s="10">
        <f t="shared" si="28"/>
        <v>101.05333333333333</v>
      </c>
      <c r="H400" s="10">
        <f t="shared" si="28"/>
        <v>85.24166666666666</v>
      </c>
      <c r="J400" s="110"/>
      <c r="K400" s="110"/>
      <c r="L400" s="110"/>
      <c r="M400" s="110"/>
    </row>
    <row r="401" spans="1:13" ht="15" hidden="1" x14ac:dyDescent="0.2">
      <c r="A401" s="4">
        <v>40</v>
      </c>
      <c r="B401" s="7"/>
      <c r="C401" s="10">
        <f t="shared" ref="C401:H401" si="29">C327*$L$2</f>
        <v>212.88333333333333</v>
      </c>
      <c r="D401" s="10">
        <f t="shared" si="29"/>
        <v>184.88166666666666</v>
      </c>
      <c r="E401" s="10">
        <f t="shared" si="29"/>
        <v>168.45166666666665</v>
      </c>
      <c r="F401" s="10">
        <f t="shared" si="29"/>
        <v>142.21666666666667</v>
      </c>
      <c r="G401" s="10">
        <f t="shared" si="29"/>
        <v>103.52666666666667</v>
      </c>
      <c r="H401" s="10">
        <f t="shared" si="29"/>
        <v>87.273333333333326</v>
      </c>
      <c r="J401" s="110"/>
      <c r="K401" s="110"/>
      <c r="L401" s="110"/>
      <c r="M401" s="110"/>
    </row>
    <row r="402" spans="1:13" ht="15" hidden="1" x14ac:dyDescent="0.2">
      <c r="A402" s="4">
        <v>41</v>
      </c>
      <c r="B402" s="7"/>
      <c r="C402" s="10">
        <f t="shared" ref="C402:H402" si="30">C328*$L$2</f>
        <v>224.72</v>
      </c>
      <c r="D402" s="10">
        <f t="shared" si="30"/>
        <v>195.48166666666665</v>
      </c>
      <c r="E402" s="10">
        <f t="shared" si="30"/>
        <v>178.345</v>
      </c>
      <c r="F402" s="10">
        <f t="shared" si="30"/>
        <v>150.96166666666667</v>
      </c>
      <c r="G402" s="10">
        <f t="shared" si="30"/>
        <v>109.44499999999999</v>
      </c>
      <c r="H402" s="10">
        <f t="shared" si="30"/>
        <v>92.396666666666661</v>
      </c>
      <c r="J402" s="110"/>
      <c r="K402" s="110"/>
      <c r="L402" s="110"/>
      <c r="M402" s="110"/>
    </row>
    <row r="403" spans="1:13" ht="15" hidden="1" x14ac:dyDescent="0.2">
      <c r="A403" s="4">
        <v>42</v>
      </c>
      <c r="B403" s="7"/>
      <c r="C403" s="10">
        <f t="shared" ref="C403:H403" si="31">C329*$L$2</f>
        <v>229.84333333333333</v>
      </c>
      <c r="D403" s="10">
        <f t="shared" si="31"/>
        <v>199.72166666666666</v>
      </c>
      <c r="E403" s="10">
        <f t="shared" si="31"/>
        <v>181.96666666666667</v>
      </c>
      <c r="F403" s="10">
        <f t="shared" si="31"/>
        <v>154.67166666666665</v>
      </c>
      <c r="G403" s="10">
        <f t="shared" si="31"/>
        <v>112.095</v>
      </c>
      <c r="H403" s="10">
        <f t="shared" si="31"/>
        <v>94.693333333333328</v>
      </c>
      <c r="J403" s="110"/>
      <c r="K403" s="110"/>
      <c r="L403" s="110"/>
      <c r="M403" s="110"/>
    </row>
    <row r="404" spans="1:13" ht="15" hidden="1" x14ac:dyDescent="0.2">
      <c r="A404" s="4">
        <v>43</v>
      </c>
      <c r="B404" s="7"/>
      <c r="C404" s="10">
        <f t="shared" ref="C404:H404" si="32">C330*$L$2</f>
        <v>238.85333333333332</v>
      </c>
      <c r="D404" s="10">
        <f t="shared" si="32"/>
        <v>207.93666666666667</v>
      </c>
      <c r="E404" s="10">
        <f t="shared" si="32"/>
        <v>189.56333333333333</v>
      </c>
      <c r="F404" s="10">
        <f t="shared" si="32"/>
        <v>161.47333333333333</v>
      </c>
      <c r="G404" s="10">
        <f t="shared" si="32"/>
        <v>117.04166666666667</v>
      </c>
      <c r="H404" s="10">
        <f t="shared" si="32"/>
        <v>98.756666666666661</v>
      </c>
      <c r="J404" s="110"/>
      <c r="K404" s="110"/>
      <c r="L404" s="110"/>
      <c r="M404" s="110"/>
    </row>
    <row r="405" spans="1:13" ht="15" hidden="1" x14ac:dyDescent="0.2">
      <c r="A405" s="4">
        <v>44</v>
      </c>
      <c r="B405" s="7"/>
      <c r="C405" s="10">
        <f t="shared" ref="C405:H405" si="33">C331*$L$2</f>
        <v>248.04</v>
      </c>
      <c r="D405" s="10">
        <f t="shared" si="33"/>
        <v>215.53333333333333</v>
      </c>
      <c r="E405" s="10">
        <f t="shared" si="33"/>
        <v>196.63</v>
      </c>
      <c r="F405" s="10">
        <f t="shared" si="33"/>
        <v>168.27500000000001</v>
      </c>
      <c r="G405" s="10">
        <f t="shared" si="33"/>
        <v>121.63500000000001</v>
      </c>
      <c r="H405" s="10">
        <f t="shared" si="33"/>
        <v>102.64333333333333</v>
      </c>
      <c r="J405" s="110"/>
      <c r="K405" s="110"/>
      <c r="L405" s="110"/>
      <c r="M405" s="110"/>
    </row>
    <row r="406" spans="1:13" ht="15" hidden="1" x14ac:dyDescent="0.2">
      <c r="A406" s="4">
        <v>45</v>
      </c>
      <c r="B406" s="7"/>
      <c r="C406" s="10">
        <f t="shared" ref="C406:H406" si="34">C332*$L$2</f>
        <v>257.22666666666669</v>
      </c>
      <c r="D406" s="10">
        <f t="shared" si="34"/>
        <v>223.57166666666666</v>
      </c>
      <c r="E406" s="10">
        <f t="shared" si="34"/>
        <v>203.785</v>
      </c>
      <c r="F406" s="10">
        <f t="shared" si="34"/>
        <v>175.16499999999999</v>
      </c>
      <c r="G406" s="10">
        <f t="shared" si="34"/>
        <v>126.405</v>
      </c>
      <c r="H406" s="10">
        <f t="shared" si="34"/>
        <v>106.70666666666666</v>
      </c>
      <c r="J406" s="110"/>
      <c r="K406" s="110"/>
      <c r="L406" s="110"/>
      <c r="M406" s="110"/>
    </row>
    <row r="407" spans="1:13" ht="15" hidden="1" x14ac:dyDescent="0.2">
      <c r="A407" s="4">
        <v>46</v>
      </c>
      <c r="B407" s="7"/>
      <c r="C407" s="10">
        <f t="shared" ref="C407:H407" si="35">C333*$L$2</f>
        <v>266.06</v>
      </c>
      <c r="D407" s="10">
        <f t="shared" si="35"/>
        <v>231.52166666666668</v>
      </c>
      <c r="E407" s="10">
        <f t="shared" si="35"/>
        <v>211.20500000000001</v>
      </c>
      <c r="F407" s="10">
        <f t="shared" si="35"/>
        <v>181.87833333333333</v>
      </c>
      <c r="G407" s="10">
        <f t="shared" si="35"/>
        <v>131.17500000000001</v>
      </c>
      <c r="H407" s="10">
        <f t="shared" si="35"/>
        <v>110.77</v>
      </c>
      <c r="J407" s="110"/>
      <c r="K407" s="110"/>
      <c r="L407" s="110"/>
      <c r="M407" s="110"/>
    </row>
    <row r="408" spans="1:13" ht="15" hidden="1" x14ac:dyDescent="0.2">
      <c r="A408" s="4">
        <v>47</v>
      </c>
      <c r="B408" s="7"/>
      <c r="C408" s="10">
        <f t="shared" ref="C408:H408" si="36">C334*$L$2</f>
        <v>275.33499999999998</v>
      </c>
      <c r="D408" s="10">
        <f t="shared" si="36"/>
        <v>239.38333333333333</v>
      </c>
      <c r="E408" s="10">
        <f t="shared" si="36"/>
        <v>218.36</v>
      </c>
      <c r="F408" s="10">
        <f t="shared" si="36"/>
        <v>188.68</v>
      </c>
      <c r="G408" s="10">
        <f t="shared" si="36"/>
        <v>136.12166666666667</v>
      </c>
      <c r="H408" s="10">
        <f t="shared" si="36"/>
        <v>114.83333333333333</v>
      </c>
      <c r="J408" s="110"/>
      <c r="K408" s="110"/>
      <c r="L408" s="110"/>
      <c r="M408" s="110"/>
    </row>
    <row r="409" spans="1:13" ht="15" hidden="1" x14ac:dyDescent="0.2">
      <c r="A409" s="4">
        <v>48</v>
      </c>
      <c r="B409" s="7"/>
      <c r="C409" s="10">
        <f t="shared" ref="C409:H409" si="37">C335*$L$2</f>
        <v>285.05166666666668</v>
      </c>
      <c r="D409" s="10">
        <f t="shared" si="37"/>
        <v>247.77500000000001</v>
      </c>
      <c r="E409" s="10">
        <f t="shared" si="37"/>
        <v>226.04499999999999</v>
      </c>
      <c r="F409" s="10">
        <f t="shared" si="37"/>
        <v>196.1</v>
      </c>
      <c r="G409" s="10">
        <f t="shared" si="37"/>
        <v>140.97999999999999</v>
      </c>
      <c r="H409" s="10">
        <f t="shared" si="37"/>
        <v>118.89666666666666</v>
      </c>
      <c r="J409" s="110"/>
      <c r="K409" s="110"/>
      <c r="L409" s="110"/>
      <c r="M409" s="110"/>
    </row>
    <row r="410" spans="1:13" ht="15" hidden="1" x14ac:dyDescent="0.2">
      <c r="A410" s="4">
        <v>49</v>
      </c>
      <c r="B410" s="7"/>
      <c r="C410" s="10">
        <f t="shared" ref="C410:H410" si="38">C336*$L$2</f>
        <v>294.68</v>
      </c>
      <c r="D410" s="10">
        <f t="shared" si="38"/>
        <v>256.34333333333331</v>
      </c>
      <c r="E410" s="10">
        <f t="shared" si="38"/>
        <v>233.64166666666668</v>
      </c>
      <c r="F410" s="10">
        <f t="shared" si="38"/>
        <v>202.99</v>
      </c>
      <c r="G410" s="10">
        <f t="shared" si="38"/>
        <v>145.92666666666668</v>
      </c>
      <c r="H410" s="10">
        <f t="shared" si="38"/>
        <v>123.04833333333333</v>
      </c>
      <c r="J410" s="110"/>
      <c r="K410" s="110"/>
      <c r="L410" s="110"/>
      <c r="M410" s="110"/>
    </row>
    <row r="411" spans="1:13" ht="15" hidden="1" x14ac:dyDescent="0.2">
      <c r="A411" s="4">
        <v>50</v>
      </c>
      <c r="B411" s="7"/>
      <c r="C411" s="10">
        <f t="shared" ref="C411:H411" si="39">C337*$L$2</f>
        <v>304.22000000000003</v>
      </c>
      <c r="D411" s="10">
        <f t="shared" si="39"/>
        <v>264.82333333333332</v>
      </c>
      <c r="E411" s="10">
        <f t="shared" si="39"/>
        <v>241.15</v>
      </c>
      <c r="F411" s="10">
        <f t="shared" si="39"/>
        <v>210.14500000000001</v>
      </c>
      <c r="G411" s="10">
        <f t="shared" si="39"/>
        <v>150.87333333333333</v>
      </c>
      <c r="H411" s="10">
        <f t="shared" si="39"/>
        <v>127.28833333333333</v>
      </c>
      <c r="J411" s="110"/>
      <c r="K411" s="110"/>
      <c r="L411" s="110"/>
      <c r="M411" s="110"/>
    </row>
    <row r="412" spans="1:13" ht="15" hidden="1" x14ac:dyDescent="0.2">
      <c r="A412" s="4">
        <v>51</v>
      </c>
      <c r="B412" s="7"/>
      <c r="C412" s="10">
        <f t="shared" ref="C412:H412" si="40">C338*$L$2</f>
        <v>324.09500000000003</v>
      </c>
      <c r="D412" s="10">
        <f t="shared" si="40"/>
        <v>281.95999999999998</v>
      </c>
      <c r="E412" s="10">
        <f t="shared" si="40"/>
        <v>256.96166666666664</v>
      </c>
      <c r="F412" s="10">
        <f t="shared" si="40"/>
        <v>224.36666666666667</v>
      </c>
      <c r="G412" s="10">
        <f t="shared" si="40"/>
        <v>160.94333333333333</v>
      </c>
      <c r="H412" s="10">
        <f t="shared" si="40"/>
        <v>135.68</v>
      </c>
      <c r="J412" s="110"/>
      <c r="K412" s="110"/>
      <c r="L412" s="110"/>
      <c r="M412" s="110"/>
    </row>
    <row r="413" spans="1:13" ht="15" hidden="1" x14ac:dyDescent="0.2">
      <c r="A413" s="4">
        <v>52</v>
      </c>
      <c r="B413" s="7"/>
      <c r="C413" s="10">
        <f t="shared" ref="C413:H413" si="41">C339*$L$2</f>
        <v>334.07666666666665</v>
      </c>
      <c r="D413" s="10">
        <f t="shared" si="41"/>
        <v>290.44</v>
      </c>
      <c r="E413" s="10">
        <f t="shared" si="41"/>
        <v>265</v>
      </c>
      <c r="F413" s="10">
        <f t="shared" si="41"/>
        <v>231.345</v>
      </c>
      <c r="G413" s="10">
        <f t="shared" si="41"/>
        <v>165.89</v>
      </c>
      <c r="H413" s="10">
        <f t="shared" si="41"/>
        <v>140.09666666666666</v>
      </c>
      <c r="J413" s="110"/>
      <c r="K413" s="110"/>
      <c r="L413" s="110"/>
      <c r="M413" s="110"/>
    </row>
    <row r="414" spans="1:13" ht="15" hidden="1" x14ac:dyDescent="0.2">
      <c r="A414" s="4">
        <v>53</v>
      </c>
      <c r="B414" s="7"/>
      <c r="C414" s="10">
        <f t="shared" ref="C414:H414" si="42">C340*$L$2</f>
        <v>345.91333333333336</v>
      </c>
      <c r="D414" s="10">
        <f t="shared" si="42"/>
        <v>300.95166666666665</v>
      </c>
      <c r="E414" s="10">
        <f t="shared" si="42"/>
        <v>274.36333333333334</v>
      </c>
      <c r="F414" s="10">
        <f t="shared" si="42"/>
        <v>240.79666666666665</v>
      </c>
      <c r="G414" s="10">
        <f t="shared" si="42"/>
        <v>172.25</v>
      </c>
      <c r="H414" s="10">
        <f t="shared" si="42"/>
        <v>145.30833333333334</v>
      </c>
      <c r="J414" s="110"/>
      <c r="K414" s="110"/>
      <c r="L414" s="110"/>
      <c r="M414" s="110"/>
    </row>
    <row r="415" spans="1:13" ht="15" hidden="1" x14ac:dyDescent="0.2">
      <c r="A415" s="4">
        <v>54</v>
      </c>
      <c r="B415" s="7"/>
      <c r="C415" s="10">
        <f t="shared" ref="C415:H415" si="43">C341*$L$2</f>
        <v>357.75</v>
      </c>
      <c r="D415" s="10">
        <f t="shared" si="43"/>
        <v>310.84500000000003</v>
      </c>
      <c r="E415" s="10">
        <f t="shared" si="43"/>
        <v>283.72666666666669</v>
      </c>
      <c r="F415" s="10">
        <f t="shared" si="43"/>
        <v>249.71833333333333</v>
      </c>
      <c r="G415" s="10">
        <f t="shared" si="43"/>
        <v>178.345</v>
      </c>
      <c r="H415" s="10">
        <f t="shared" si="43"/>
        <v>150.43166666666667</v>
      </c>
      <c r="J415" s="110"/>
      <c r="K415" s="110"/>
      <c r="L415" s="110"/>
      <c r="M415" s="110"/>
    </row>
    <row r="416" spans="1:13" ht="15" hidden="1" x14ac:dyDescent="0.2">
      <c r="A416" s="4">
        <v>55</v>
      </c>
      <c r="B416" s="7"/>
      <c r="C416" s="10">
        <f t="shared" ref="C416:H416" si="44">C342*$L$2</f>
        <v>369.41</v>
      </c>
      <c r="D416" s="10">
        <f t="shared" si="44"/>
        <v>321.35666666666668</v>
      </c>
      <c r="E416" s="10">
        <f t="shared" si="44"/>
        <v>293.00166666666667</v>
      </c>
      <c r="F416" s="10">
        <f t="shared" si="44"/>
        <v>258.72833333333335</v>
      </c>
      <c r="G416" s="10">
        <f t="shared" si="44"/>
        <v>184.35166666666666</v>
      </c>
      <c r="H416" s="10">
        <f t="shared" si="44"/>
        <v>155.64333333333335</v>
      </c>
      <c r="J416" s="110"/>
      <c r="K416" s="110"/>
      <c r="L416" s="110"/>
      <c r="M416" s="110"/>
    </row>
    <row r="417" spans="1:13" ht="15" hidden="1" x14ac:dyDescent="0.2">
      <c r="A417" s="4">
        <v>56</v>
      </c>
      <c r="B417" s="7"/>
      <c r="C417" s="10">
        <f t="shared" ref="C417:H417" si="45">C343*$L$2</f>
        <v>381.33499999999998</v>
      </c>
      <c r="D417" s="10">
        <f t="shared" si="45"/>
        <v>331.51499999999999</v>
      </c>
      <c r="E417" s="10">
        <f t="shared" si="45"/>
        <v>302.27666666666664</v>
      </c>
      <c r="F417" s="10">
        <f t="shared" si="45"/>
        <v>267.47333333333336</v>
      </c>
      <c r="G417" s="10">
        <f t="shared" si="45"/>
        <v>190.71166666666667</v>
      </c>
      <c r="H417" s="10">
        <f t="shared" si="45"/>
        <v>160.94333333333333</v>
      </c>
      <c r="J417" s="110"/>
      <c r="K417" s="110"/>
      <c r="L417" s="110"/>
      <c r="M417" s="110"/>
    </row>
    <row r="418" spans="1:13" ht="15" hidden="1" x14ac:dyDescent="0.2">
      <c r="A418" s="4">
        <v>57</v>
      </c>
      <c r="B418" s="7"/>
      <c r="C418" s="10">
        <f t="shared" ref="C418:H418" si="46">C344*$L$2</f>
        <v>393.08333333333331</v>
      </c>
      <c r="D418" s="10">
        <f t="shared" si="46"/>
        <v>341.76166666666666</v>
      </c>
      <c r="E418" s="10">
        <f t="shared" si="46"/>
        <v>311.72833333333335</v>
      </c>
      <c r="F418" s="10">
        <f t="shared" si="46"/>
        <v>276.39499999999998</v>
      </c>
      <c r="G418" s="10">
        <f t="shared" si="46"/>
        <v>196.63</v>
      </c>
      <c r="H418" s="10">
        <f t="shared" si="46"/>
        <v>165.89</v>
      </c>
      <c r="J418" s="110"/>
      <c r="K418" s="110"/>
      <c r="L418" s="110"/>
      <c r="M418" s="110"/>
    </row>
    <row r="419" spans="1:13" ht="15" hidden="1" x14ac:dyDescent="0.2">
      <c r="A419" s="4">
        <v>58</v>
      </c>
      <c r="B419" s="7"/>
      <c r="C419" s="10">
        <f t="shared" ref="C419:H419" si="47">C345*$L$2</f>
        <v>406.77499999999998</v>
      </c>
      <c r="D419" s="10">
        <f t="shared" si="47"/>
        <v>353.59833333333336</v>
      </c>
      <c r="E419" s="10">
        <f t="shared" si="47"/>
        <v>321.53333333333336</v>
      </c>
      <c r="F419" s="10">
        <f t="shared" si="47"/>
        <v>288.23166666666668</v>
      </c>
      <c r="G419" s="10">
        <f t="shared" si="47"/>
        <v>204.66833333333332</v>
      </c>
      <c r="H419" s="10">
        <f t="shared" si="47"/>
        <v>172.60333333333332</v>
      </c>
      <c r="J419" s="110"/>
      <c r="K419" s="110"/>
      <c r="L419" s="110"/>
      <c r="M419" s="110"/>
    </row>
    <row r="420" spans="1:13" ht="15" hidden="1" x14ac:dyDescent="0.2">
      <c r="A420" s="4">
        <v>59</v>
      </c>
      <c r="B420" s="7"/>
      <c r="C420" s="10">
        <f t="shared" ref="C420:H420" si="48">C346*$L$2</f>
        <v>420.46666666666664</v>
      </c>
      <c r="D420" s="10">
        <f t="shared" si="48"/>
        <v>365.61166666666668</v>
      </c>
      <c r="E420" s="10">
        <f t="shared" si="48"/>
        <v>331.33833333333331</v>
      </c>
      <c r="F420" s="10">
        <f t="shared" si="48"/>
        <v>299.98</v>
      </c>
      <c r="G420" s="10">
        <f t="shared" si="48"/>
        <v>212.26499999999999</v>
      </c>
      <c r="H420" s="10">
        <f t="shared" si="48"/>
        <v>179.14</v>
      </c>
      <c r="J420" s="110"/>
      <c r="K420" s="110"/>
      <c r="L420" s="110"/>
      <c r="M420" s="110"/>
    </row>
    <row r="421" spans="1:13" ht="15" hidden="1" x14ac:dyDescent="0.2">
      <c r="A421" s="4">
        <v>60</v>
      </c>
      <c r="B421" s="7"/>
      <c r="C421" s="10">
        <f t="shared" ref="C421:H421" si="49">C347*$L$2</f>
        <v>433.80500000000001</v>
      </c>
      <c r="D421" s="10">
        <f t="shared" si="49"/>
        <v>377.27166666666665</v>
      </c>
      <c r="E421" s="10">
        <f t="shared" si="49"/>
        <v>341.32</v>
      </c>
      <c r="F421" s="10">
        <f t="shared" si="49"/>
        <v>311.72833333333335</v>
      </c>
      <c r="G421" s="10">
        <f t="shared" si="49"/>
        <v>220.215</v>
      </c>
      <c r="H421" s="10">
        <f t="shared" si="49"/>
        <v>185.85333333333332</v>
      </c>
      <c r="J421" s="110"/>
      <c r="K421" s="110"/>
      <c r="L421" s="110"/>
      <c r="M421" s="110"/>
    </row>
    <row r="422" spans="1:13" ht="15" hidden="1" x14ac:dyDescent="0.2">
      <c r="A422" s="4">
        <v>61</v>
      </c>
      <c r="B422" s="7"/>
      <c r="C422" s="10">
        <f t="shared" ref="C422:H422" si="50">C348*$L$2</f>
        <v>457.39</v>
      </c>
      <c r="D422" s="10">
        <f t="shared" si="50"/>
        <v>397.67666666666668</v>
      </c>
      <c r="E422" s="10">
        <f t="shared" si="50"/>
        <v>361.54833333333335</v>
      </c>
      <c r="F422" s="10">
        <f t="shared" si="50"/>
        <v>328.15833333333336</v>
      </c>
      <c r="G422" s="10">
        <f t="shared" si="50"/>
        <v>231.875</v>
      </c>
      <c r="H422" s="10">
        <f t="shared" si="50"/>
        <v>195.57</v>
      </c>
      <c r="J422" s="110"/>
      <c r="K422" s="110"/>
      <c r="L422" s="110"/>
      <c r="M422" s="110"/>
    </row>
    <row r="423" spans="1:13" ht="15" hidden="1" x14ac:dyDescent="0.2">
      <c r="A423" s="4">
        <v>62</v>
      </c>
      <c r="B423" s="7"/>
      <c r="C423" s="10">
        <f t="shared" ref="C423:H423" si="51">C349*$L$2</f>
        <v>478.23666666666668</v>
      </c>
      <c r="D423" s="10">
        <f t="shared" si="51"/>
        <v>415.69666666666666</v>
      </c>
      <c r="E423" s="10">
        <f t="shared" si="51"/>
        <v>378.95</v>
      </c>
      <c r="F423" s="10">
        <f t="shared" si="51"/>
        <v>343.17500000000001</v>
      </c>
      <c r="G423" s="10">
        <f t="shared" si="51"/>
        <v>242.29833333333335</v>
      </c>
      <c r="H423" s="10">
        <f t="shared" si="51"/>
        <v>204.40333333333334</v>
      </c>
      <c r="J423" s="110"/>
      <c r="K423" s="110"/>
      <c r="L423" s="110"/>
      <c r="M423" s="110"/>
    </row>
    <row r="424" spans="1:13" ht="15" hidden="1" x14ac:dyDescent="0.2">
      <c r="A424" s="4">
        <v>63</v>
      </c>
      <c r="B424" s="7"/>
      <c r="C424" s="10">
        <f t="shared" ref="C424:H424" si="52">C350*$L$2</f>
        <v>502.52833333333331</v>
      </c>
      <c r="D424" s="10">
        <f t="shared" si="52"/>
        <v>436.98500000000001</v>
      </c>
      <c r="E424" s="10">
        <f t="shared" si="52"/>
        <v>398.64833333333331</v>
      </c>
      <c r="F424" s="10">
        <f t="shared" si="52"/>
        <v>360.75333333333333</v>
      </c>
      <c r="G424" s="10">
        <f t="shared" si="52"/>
        <v>254.93</v>
      </c>
      <c r="H424" s="10">
        <f t="shared" si="52"/>
        <v>215.09166666666667</v>
      </c>
      <c r="J424" s="110"/>
      <c r="K424" s="110"/>
      <c r="L424" s="110"/>
      <c r="M424" s="110"/>
    </row>
    <row r="425" spans="1:13" ht="15" hidden="1" x14ac:dyDescent="0.2">
      <c r="A425" s="4">
        <v>64</v>
      </c>
      <c r="B425" s="7"/>
      <c r="C425" s="10">
        <f t="shared" ref="C425:H425" si="53">C351*$L$2</f>
        <v>531.4133333333333</v>
      </c>
      <c r="D425" s="10">
        <f t="shared" si="53"/>
        <v>462.33666666666664</v>
      </c>
      <c r="E425" s="10">
        <f t="shared" si="53"/>
        <v>421.61500000000001</v>
      </c>
      <c r="F425" s="10">
        <f t="shared" si="53"/>
        <v>381.42333333333335</v>
      </c>
      <c r="G425" s="10">
        <f t="shared" si="53"/>
        <v>269.59333333333331</v>
      </c>
      <c r="H425" s="10">
        <f t="shared" si="53"/>
        <v>227.37</v>
      </c>
      <c r="J425" s="110"/>
      <c r="K425" s="110"/>
      <c r="L425" s="110"/>
      <c r="M425" s="110"/>
    </row>
    <row r="426" spans="1:13" ht="15" hidden="1" x14ac:dyDescent="0.2">
      <c r="A426" s="4">
        <v>65</v>
      </c>
      <c r="B426" s="7"/>
      <c r="C426" s="10">
        <f t="shared" ref="C426:H426" si="54">C352*$L$2</f>
        <v>566.30499999999995</v>
      </c>
      <c r="D426" s="10">
        <f t="shared" si="54"/>
        <v>492.45833333333331</v>
      </c>
      <c r="E426" s="10">
        <f t="shared" si="54"/>
        <v>448.91</v>
      </c>
      <c r="F426" s="10">
        <f t="shared" si="54"/>
        <v>409.95499999999998</v>
      </c>
      <c r="G426" s="10">
        <f t="shared" si="54"/>
        <v>288.49666666666667</v>
      </c>
      <c r="H426" s="10">
        <f t="shared" si="54"/>
        <v>243.44666666666666</v>
      </c>
      <c r="J426" s="110"/>
      <c r="K426" s="110"/>
      <c r="L426" s="110"/>
      <c r="M426" s="110"/>
    </row>
    <row r="427" spans="1:13" ht="15" hidden="1" x14ac:dyDescent="0.2">
      <c r="A427" s="4">
        <v>66</v>
      </c>
      <c r="B427" s="7"/>
      <c r="C427" s="10">
        <f t="shared" ref="C427:H427" si="55">C353*$L$2</f>
        <v>606.93833333333328</v>
      </c>
      <c r="D427" s="10">
        <f t="shared" si="55"/>
        <v>528.05666666666662</v>
      </c>
      <c r="E427" s="10">
        <f t="shared" si="55"/>
        <v>481.32833333333332</v>
      </c>
      <c r="F427" s="10">
        <f t="shared" si="55"/>
        <v>442.72666666666669</v>
      </c>
      <c r="G427" s="10">
        <f t="shared" si="55"/>
        <v>311.02166666666665</v>
      </c>
      <c r="H427" s="10">
        <f t="shared" si="55"/>
        <v>262.43833333333333</v>
      </c>
      <c r="J427" s="110"/>
      <c r="K427" s="110"/>
      <c r="L427" s="110"/>
      <c r="M427" s="110"/>
    </row>
    <row r="428" spans="1:13" ht="15" hidden="1" x14ac:dyDescent="0.2">
      <c r="A428" s="4">
        <v>67</v>
      </c>
      <c r="B428" s="7"/>
      <c r="C428" s="10">
        <f t="shared" ref="C428:H428" si="56">C354*$L$2</f>
        <v>655.52166666666665</v>
      </c>
      <c r="D428" s="10">
        <f t="shared" si="56"/>
        <v>570.10333333333335</v>
      </c>
      <c r="E428" s="10">
        <f t="shared" si="56"/>
        <v>519.92999999999995</v>
      </c>
      <c r="F428" s="10">
        <f t="shared" si="56"/>
        <v>478.32499999999999</v>
      </c>
      <c r="G428" s="10">
        <f t="shared" si="56"/>
        <v>336.19666666666666</v>
      </c>
      <c r="H428" s="10">
        <f t="shared" si="56"/>
        <v>283.55</v>
      </c>
      <c r="J428" s="110"/>
      <c r="K428" s="110"/>
      <c r="L428" s="110"/>
      <c r="M428" s="110"/>
    </row>
    <row r="429" spans="1:13" ht="15" hidden="1" x14ac:dyDescent="0.2">
      <c r="A429" s="4">
        <v>68</v>
      </c>
      <c r="B429" s="7"/>
      <c r="C429" s="10">
        <f t="shared" ref="C429:H429" si="57">C355*$L$2</f>
        <v>711.34833333333336</v>
      </c>
      <c r="D429" s="10">
        <f t="shared" si="57"/>
        <v>618.51</v>
      </c>
      <c r="E429" s="10">
        <f t="shared" si="57"/>
        <v>564.00833333333333</v>
      </c>
      <c r="F429" s="10">
        <f t="shared" si="57"/>
        <v>518.87</v>
      </c>
      <c r="G429" s="10">
        <f t="shared" si="57"/>
        <v>364.19833333333332</v>
      </c>
      <c r="H429" s="10">
        <f t="shared" si="57"/>
        <v>307.22333333333336</v>
      </c>
      <c r="J429" s="110"/>
      <c r="K429" s="110"/>
      <c r="L429" s="110"/>
      <c r="M429" s="110"/>
    </row>
    <row r="430" spans="1:13" ht="15" hidden="1" x14ac:dyDescent="0.2">
      <c r="A430" s="4">
        <v>69</v>
      </c>
      <c r="B430" s="7"/>
      <c r="C430" s="10">
        <f t="shared" ref="C430:H430" si="58">C356*$L$2</f>
        <v>775.83166666666671</v>
      </c>
      <c r="D430" s="10">
        <f t="shared" si="58"/>
        <v>674.95500000000004</v>
      </c>
      <c r="E430" s="10">
        <f t="shared" si="58"/>
        <v>615.33000000000004</v>
      </c>
      <c r="F430" s="10">
        <f t="shared" si="58"/>
        <v>566.6583333333333</v>
      </c>
      <c r="G430" s="10">
        <f t="shared" si="58"/>
        <v>397.67666666666668</v>
      </c>
      <c r="H430" s="10">
        <f t="shared" si="58"/>
        <v>335.66666666666669</v>
      </c>
      <c r="J430" s="110"/>
      <c r="K430" s="110"/>
      <c r="L430" s="110"/>
      <c r="M430" s="110"/>
    </row>
    <row r="431" spans="1:13" ht="15" hidden="1" x14ac:dyDescent="0.2">
      <c r="A431" s="4">
        <v>70</v>
      </c>
      <c r="B431" s="7"/>
      <c r="C431" s="10">
        <f t="shared" ref="C431:H431" si="59">C357*$L$2</f>
        <v>851.18</v>
      </c>
      <c r="D431" s="10">
        <f t="shared" si="59"/>
        <v>740.23333333333335</v>
      </c>
      <c r="E431" s="10">
        <f t="shared" si="59"/>
        <v>669.21333333333337</v>
      </c>
      <c r="F431" s="10">
        <f t="shared" si="59"/>
        <v>630.61166666666668</v>
      </c>
      <c r="G431" s="10">
        <f t="shared" si="59"/>
        <v>439.81166666666667</v>
      </c>
      <c r="H431" s="10">
        <f t="shared" si="59"/>
        <v>371.08833333333331</v>
      </c>
      <c r="J431" s="110"/>
      <c r="K431" s="110"/>
      <c r="L431" s="110"/>
      <c r="M431" s="110"/>
    </row>
    <row r="432" spans="1:13" ht="15" hidden="1" x14ac:dyDescent="0.2">
      <c r="A432" s="4">
        <v>71</v>
      </c>
      <c r="B432" s="7"/>
      <c r="C432" s="10">
        <f t="shared" ref="C432:H432" si="60">C358*$L$2</f>
        <v>937.2166666666667</v>
      </c>
      <c r="D432" s="10">
        <f t="shared" si="60"/>
        <v>815.14</v>
      </c>
      <c r="E432" s="10">
        <f t="shared" si="60"/>
        <v>743.23666666666668</v>
      </c>
      <c r="F432" s="10">
        <f t="shared" si="60"/>
        <v>694.2116666666667</v>
      </c>
      <c r="G432" s="10">
        <f t="shared" si="60"/>
        <v>484.42</v>
      </c>
      <c r="H432" s="10">
        <f t="shared" si="60"/>
        <v>408.63</v>
      </c>
      <c r="J432" s="110"/>
      <c r="K432" s="110"/>
      <c r="L432" s="110"/>
      <c r="M432" s="110"/>
    </row>
    <row r="433" spans="1:13" ht="15" hidden="1" x14ac:dyDescent="0.2">
      <c r="A433" s="4">
        <v>72</v>
      </c>
      <c r="B433" s="7"/>
      <c r="C433" s="10">
        <f t="shared" ref="C433:H433" si="61">C359*$L$2</f>
        <v>1036.9449999999999</v>
      </c>
      <c r="D433" s="10">
        <f t="shared" si="61"/>
        <v>901.97166666666669</v>
      </c>
      <c r="E433" s="10">
        <f t="shared" si="61"/>
        <v>822.20666666666671</v>
      </c>
      <c r="F433" s="10">
        <f t="shared" si="61"/>
        <v>768.41166666666663</v>
      </c>
      <c r="G433" s="10">
        <f t="shared" si="61"/>
        <v>536.09500000000003</v>
      </c>
      <c r="H433" s="10">
        <f t="shared" si="61"/>
        <v>452.35500000000002</v>
      </c>
      <c r="J433" s="110"/>
      <c r="K433" s="110"/>
      <c r="L433" s="110"/>
      <c r="M433" s="110"/>
    </row>
    <row r="434" spans="1:13" ht="15" hidden="1" x14ac:dyDescent="0.2">
      <c r="A434" s="4">
        <v>73</v>
      </c>
      <c r="B434" s="7"/>
      <c r="C434" s="10">
        <f t="shared" ref="C434:H434" si="62">C360*$L$2</f>
        <v>1151.9549999999999</v>
      </c>
      <c r="D434" s="10">
        <f t="shared" si="62"/>
        <v>1001.5233333333333</v>
      </c>
      <c r="E434" s="10">
        <f t="shared" si="62"/>
        <v>913.10166666666669</v>
      </c>
      <c r="F434" s="10">
        <f t="shared" si="62"/>
        <v>852.68166666666662</v>
      </c>
      <c r="G434" s="10">
        <f t="shared" si="62"/>
        <v>595.01333333333332</v>
      </c>
      <c r="H434" s="10">
        <f t="shared" si="62"/>
        <v>502.08666666666664</v>
      </c>
      <c r="J434" s="110"/>
      <c r="K434" s="110"/>
      <c r="L434" s="110"/>
      <c r="M434" s="110"/>
    </row>
    <row r="435" spans="1:13" ht="15" hidden="1" x14ac:dyDescent="0.2">
      <c r="A435" s="4">
        <v>74</v>
      </c>
      <c r="B435" s="7"/>
      <c r="C435" s="10">
        <f t="shared" ref="C435:H435" si="63">C361*$L$2</f>
        <v>1284.1016666666667</v>
      </c>
      <c r="D435" s="10">
        <f t="shared" si="63"/>
        <v>1116.5333333333333</v>
      </c>
      <c r="E435" s="10">
        <f t="shared" si="63"/>
        <v>1017.9533333333334</v>
      </c>
      <c r="F435" s="10">
        <f t="shared" si="63"/>
        <v>950.82</v>
      </c>
      <c r="G435" s="10">
        <f t="shared" si="63"/>
        <v>663.56</v>
      </c>
      <c r="H435" s="10">
        <f t="shared" si="63"/>
        <v>559.5916666666667</v>
      </c>
      <c r="J435" s="110"/>
      <c r="K435" s="110"/>
      <c r="L435" s="110"/>
      <c r="M435" s="110"/>
    </row>
    <row r="436" spans="1:13" ht="15" hidden="1" x14ac:dyDescent="0.2">
      <c r="A436" s="4">
        <v>75</v>
      </c>
      <c r="B436" s="7"/>
      <c r="C436" s="10">
        <f t="shared" ref="C436:H436" si="64">C362*$L$2</f>
        <v>1435.77</v>
      </c>
      <c r="D436" s="10">
        <f t="shared" si="64"/>
        <v>1248.5033333333333</v>
      </c>
      <c r="E436" s="10">
        <f t="shared" si="64"/>
        <v>1133.5816666666667</v>
      </c>
      <c r="F436" s="10">
        <f t="shared" si="64"/>
        <v>1069.8050000000001</v>
      </c>
      <c r="G436" s="10">
        <f t="shared" si="64"/>
        <v>744.65</v>
      </c>
      <c r="H436" s="10">
        <f t="shared" si="64"/>
        <v>628.31500000000005</v>
      </c>
      <c r="J436" s="110"/>
      <c r="K436" s="110"/>
      <c r="L436" s="110"/>
      <c r="M436" s="110"/>
    </row>
    <row r="437" spans="1:13" ht="15" hidden="1" x14ac:dyDescent="0.2">
      <c r="A437" s="4">
        <v>76</v>
      </c>
      <c r="B437" s="7"/>
      <c r="C437" s="10">
        <f t="shared" ref="C437:H437" si="65">C363*$L$2</f>
        <v>1609.9633333333334</v>
      </c>
      <c r="D437" s="10">
        <f t="shared" si="65"/>
        <v>1399.9949999999999</v>
      </c>
      <c r="E437" s="10">
        <f t="shared" si="65"/>
        <v>1275.5333333333333</v>
      </c>
      <c r="F437" s="10">
        <f t="shared" si="65"/>
        <v>1199.5666666666666</v>
      </c>
      <c r="G437" s="10">
        <f t="shared" si="65"/>
        <v>835.01499999999999</v>
      </c>
      <c r="H437" s="10">
        <f t="shared" si="65"/>
        <v>704.28166666666664</v>
      </c>
      <c r="J437" s="110"/>
      <c r="K437" s="110"/>
      <c r="L437" s="110"/>
      <c r="M437" s="110"/>
    </row>
    <row r="438" spans="1:13" ht="15" hidden="1" x14ac:dyDescent="0.2">
      <c r="A438" s="4">
        <v>77</v>
      </c>
      <c r="B438" s="7"/>
      <c r="C438" s="10">
        <f t="shared" ref="C438:H438" si="66">C364*$L$2</f>
        <v>1807.83</v>
      </c>
      <c r="D438" s="10">
        <f t="shared" si="66"/>
        <v>1572.3333333333333</v>
      </c>
      <c r="E438" s="10">
        <f t="shared" si="66"/>
        <v>1433.65</v>
      </c>
      <c r="F438" s="10">
        <f t="shared" si="66"/>
        <v>1347.26</v>
      </c>
      <c r="G438" s="10">
        <f t="shared" si="66"/>
        <v>937.74666666666667</v>
      </c>
      <c r="H438" s="10">
        <f t="shared" si="66"/>
        <v>791.11333333333334</v>
      </c>
      <c r="J438" s="110"/>
      <c r="K438" s="110"/>
      <c r="L438" s="110"/>
      <c r="M438" s="110"/>
    </row>
    <row r="439" spans="1:13" ht="15" hidden="1" x14ac:dyDescent="0.2">
      <c r="A439" s="4">
        <v>78</v>
      </c>
      <c r="B439" s="7"/>
      <c r="C439" s="10">
        <f t="shared" ref="C439:H439" si="67">C365*$L$2</f>
        <v>2031.4016666666666</v>
      </c>
      <c r="D439" s="10">
        <f t="shared" si="67"/>
        <v>1766.49</v>
      </c>
      <c r="E439" s="10">
        <f t="shared" si="67"/>
        <v>1610.8466666666666</v>
      </c>
      <c r="F439" s="10">
        <f t="shared" si="67"/>
        <v>1513.7683333333334</v>
      </c>
      <c r="G439" s="10">
        <f t="shared" si="67"/>
        <v>1053.7283333333332</v>
      </c>
      <c r="H439" s="10">
        <f t="shared" si="67"/>
        <v>889.07500000000005</v>
      </c>
      <c r="J439" s="110"/>
      <c r="K439" s="110"/>
      <c r="L439" s="110"/>
      <c r="M439" s="110"/>
    </row>
    <row r="440" spans="1:13" ht="15" hidden="1" x14ac:dyDescent="0.2">
      <c r="A440" s="4">
        <v>79</v>
      </c>
      <c r="B440" s="7"/>
      <c r="C440" s="10">
        <f t="shared" ref="C440:H440" si="68">C366*$L$2</f>
        <v>2282.71</v>
      </c>
      <c r="D440" s="10">
        <f t="shared" si="68"/>
        <v>1984.85</v>
      </c>
      <c r="E440" s="10">
        <f t="shared" si="68"/>
        <v>1809.95</v>
      </c>
      <c r="F440" s="10">
        <f t="shared" si="68"/>
        <v>1701.0350000000001</v>
      </c>
      <c r="G440" s="10">
        <f t="shared" si="68"/>
        <v>1183.7550000000001</v>
      </c>
      <c r="H440" s="10">
        <f t="shared" si="68"/>
        <v>998.78499999999997</v>
      </c>
      <c r="J440" s="110"/>
      <c r="K440" s="110"/>
      <c r="L440" s="110"/>
      <c r="M440" s="110"/>
    </row>
    <row r="441" spans="1:13" ht="15" hidden="1" x14ac:dyDescent="0.2">
      <c r="A441" s="4">
        <v>80</v>
      </c>
      <c r="B441" s="7"/>
      <c r="C441" s="10">
        <f t="shared" ref="C441:H441" si="69">C367*$L$2</f>
        <v>2582.9549999999999</v>
      </c>
      <c r="D441" s="10">
        <f t="shared" si="69"/>
        <v>2246.14</v>
      </c>
      <c r="E441" s="10">
        <f t="shared" si="69"/>
        <v>2047.7433333333333</v>
      </c>
      <c r="F441" s="10">
        <f t="shared" si="69"/>
        <v>1924.6066666666666</v>
      </c>
      <c r="G441" s="10">
        <f t="shared" si="69"/>
        <v>1339.4866666666667</v>
      </c>
      <c r="H441" s="10">
        <f t="shared" si="69"/>
        <v>1129.96</v>
      </c>
      <c r="J441" s="110"/>
      <c r="K441" s="110"/>
      <c r="L441" s="110"/>
      <c r="M441" s="110"/>
    </row>
    <row r="442" spans="1:13" ht="15" hidden="1" x14ac:dyDescent="0.2">
      <c r="A442" s="4">
        <v>81</v>
      </c>
      <c r="B442" s="7"/>
      <c r="C442" s="10">
        <f t="shared" ref="C442:H442" si="70">C368*$L$2</f>
        <v>2582.9549999999999</v>
      </c>
      <c r="D442" s="10">
        <f t="shared" si="70"/>
        <v>2246.14</v>
      </c>
      <c r="E442" s="10">
        <f t="shared" si="70"/>
        <v>2047.7433333333333</v>
      </c>
      <c r="F442" s="10">
        <f t="shared" si="70"/>
        <v>1924.6066666666666</v>
      </c>
      <c r="G442" s="10">
        <f t="shared" si="70"/>
        <v>1339.4866666666667</v>
      </c>
      <c r="H442" s="10">
        <f t="shared" si="70"/>
        <v>1129.96</v>
      </c>
      <c r="J442" s="110"/>
      <c r="K442" s="110"/>
      <c r="L442" s="110"/>
      <c r="M442" s="110"/>
    </row>
    <row r="443" spans="1:13" ht="15" hidden="1" x14ac:dyDescent="0.2">
      <c r="A443" s="4">
        <v>82</v>
      </c>
      <c r="B443" s="7"/>
      <c r="C443" s="10">
        <f t="shared" ref="C443:H443" si="71">C369*$L$2</f>
        <v>2582.9549999999999</v>
      </c>
      <c r="D443" s="10">
        <f t="shared" si="71"/>
        <v>2246.14</v>
      </c>
      <c r="E443" s="10">
        <f t="shared" si="71"/>
        <v>2047.7433333333333</v>
      </c>
      <c r="F443" s="10">
        <f t="shared" si="71"/>
        <v>1924.6066666666666</v>
      </c>
      <c r="G443" s="10">
        <f t="shared" si="71"/>
        <v>1339.4866666666667</v>
      </c>
      <c r="H443" s="10">
        <f t="shared" si="71"/>
        <v>1129.96</v>
      </c>
      <c r="J443" s="110"/>
      <c r="K443" s="110"/>
      <c r="L443" s="110"/>
      <c r="M443" s="110"/>
    </row>
    <row r="444" spans="1:13" ht="15" hidden="1" x14ac:dyDescent="0.2">
      <c r="A444" s="4">
        <v>83</v>
      </c>
      <c r="B444" s="7"/>
      <c r="C444" s="10">
        <f t="shared" ref="C444:H444" si="72">C370*$L$2</f>
        <v>2582.9549999999999</v>
      </c>
      <c r="D444" s="10">
        <f t="shared" si="72"/>
        <v>2246.14</v>
      </c>
      <c r="E444" s="10">
        <f t="shared" si="72"/>
        <v>2047.7433333333333</v>
      </c>
      <c r="F444" s="10">
        <f t="shared" si="72"/>
        <v>1924.6066666666666</v>
      </c>
      <c r="G444" s="10">
        <f t="shared" si="72"/>
        <v>1339.4866666666667</v>
      </c>
      <c r="H444" s="10">
        <f t="shared" si="72"/>
        <v>1129.96</v>
      </c>
      <c r="J444" s="110"/>
      <c r="K444" s="110"/>
      <c r="L444" s="110"/>
      <c r="M444" s="110"/>
    </row>
    <row r="445" spans="1:13" ht="15" hidden="1" x14ac:dyDescent="0.2">
      <c r="A445" s="4">
        <v>84</v>
      </c>
      <c r="B445" s="7" t="s">
        <v>3</v>
      </c>
      <c r="C445" s="10">
        <f t="shared" ref="C445:H445" si="73">C371*$L$2</f>
        <v>2582.9549999999999</v>
      </c>
      <c r="D445" s="10">
        <f t="shared" si="73"/>
        <v>2246.14</v>
      </c>
      <c r="E445" s="10">
        <f t="shared" si="73"/>
        <v>2047.7433333333333</v>
      </c>
      <c r="F445" s="10">
        <f t="shared" si="73"/>
        <v>1924.6066666666666</v>
      </c>
      <c r="G445" s="10">
        <f t="shared" si="73"/>
        <v>1339.4866666666667</v>
      </c>
      <c r="H445" s="10">
        <f t="shared" si="73"/>
        <v>1129.96</v>
      </c>
      <c r="J445" s="110"/>
      <c r="K445" s="110"/>
      <c r="L445" s="110"/>
      <c r="M445" s="110"/>
    </row>
    <row r="446" spans="1:13" ht="15" hidden="1" x14ac:dyDescent="0.2">
      <c r="A446" s="4">
        <v>1</v>
      </c>
      <c r="B446" s="7" t="s">
        <v>4</v>
      </c>
      <c r="C446" s="10">
        <f t="shared" ref="C446:H446" si="74">C372*$L$2</f>
        <v>70.489999999999995</v>
      </c>
      <c r="D446" s="10">
        <f t="shared" si="74"/>
        <v>61.391666666666666</v>
      </c>
      <c r="E446" s="10">
        <f t="shared" si="74"/>
        <v>55.914999999999999</v>
      </c>
      <c r="F446" s="10">
        <f t="shared" si="74"/>
        <v>33.213333333333331</v>
      </c>
      <c r="G446" s="10">
        <f t="shared" si="74"/>
        <v>27.824999999999999</v>
      </c>
      <c r="H446" s="10">
        <f t="shared" si="74"/>
        <v>23.585000000000001</v>
      </c>
      <c r="J446" s="110"/>
      <c r="K446" s="110"/>
      <c r="L446" s="110"/>
      <c r="M446" s="110"/>
    </row>
    <row r="447" spans="1:13" ht="15" hidden="1" x14ac:dyDescent="0.2">
      <c r="A447" s="4">
        <v>2</v>
      </c>
      <c r="B447" s="7" t="s">
        <v>1</v>
      </c>
      <c r="C447" s="10">
        <f t="shared" ref="C447:H447" si="75">C373*$L$2</f>
        <v>118.89666666666666</v>
      </c>
      <c r="D447" s="10">
        <f t="shared" si="75"/>
        <v>103.52666666666667</v>
      </c>
      <c r="E447" s="10">
        <f t="shared" si="75"/>
        <v>94.251666666666665</v>
      </c>
      <c r="F447" s="10">
        <f t="shared" si="75"/>
        <v>49.201666666666668</v>
      </c>
      <c r="G447" s="10">
        <f t="shared" si="75"/>
        <v>43.46</v>
      </c>
      <c r="H447" s="10">
        <f t="shared" si="75"/>
        <v>36.835000000000001</v>
      </c>
      <c r="J447" s="110"/>
      <c r="K447" s="110"/>
      <c r="L447" s="110"/>
      <c r="M447" s="110"/>
    </row>
    <row r="448" spans="1:13" ht="15" hidden="1" x14ac:dyDescent="0.2">
      <c r="A448" s="4">
        <v>3</v>
      </c>
      <c r="B448" s="7" t="s">
        <v>5</v>
      </c>
      <c r="C448" s="10">
        <f t="shared" ref="C448:H448" si="76">C374*$L$2</f>
        <v>174.54666666666665</v>
      </c>
      <c r="D448" s="10">
        <f t="shared" si="76"/>
        <v>151.58000000000001</v>
      </c>
      <c r="E448" s="10">
        <f t="shared" si="76"/>
        <v>138.24166666666667</v>
      </c>
      <c r="F448" s="10">
        <f t="shared" si="76"/>
        <v>70.489999999999995</v>
      </c>
      <c r="G448" s="10">
        <f t="shared" si="76"/>
        <v>63.335000000000001</v>
      </c>
      <c r="H448" s="10">
        <f t="shared" si="76"/>
        <v>53.44166666666667</v>
      </c>
      <c r="J448" s="110"/>
      <c r="K448" s="110"/>
      <c r="L448" s="110"/>
      <c r="M448" s="110"/>
    </row>
    <row r="450" spans="1:14" ht="14" hidden="1" thickBot="1" x14ac:dyDescent="0.2"/>
    <row r="451" spans="1:14" ht="18" hidden="1" x14ac:dyDescent="0.2">
      <c r="A451" s="261" t="s">
        <v>15</v>
      </c>
      <c r="B451" s="262"/>
      <c r="C451" s="262"/>
      <c r="D451" s="262"/>
      <c r="E451" s="262"/>
      <c r="F451" s="262"/>
      <c r="G451" s="262"/>
      <c r="H451" s="262"/>
    </row>
    <row r="452" spans="1:14" ht="18" hidden="1" x14ac:dyDescent="0.2">
      <c r="A452" s="263" t="s">
        <v>11</v>
      </c>
      <c r="B452" s="264"/>
      <c r="C452" s="264"/>
      <c r="D452" s="264"/>
      <c r="E452" s="264"/>
      <c r="F452" s="264"/>
      <c r="G452" s="264"/>
      <c r="H452" s="264"/>
    </row>
    <row r="453" spans="1:14" hidden="1" x14ac:dyDescent="0.15">
      <c r="A453" s="265" t="s">
        <v>0</v>
      </c>
      <c r="B453" s="266"/>
      <c r="C453" s="266"/>
      <c r="D453" s="266"/>
      <c r="E453" s="266"/>
      <c r="F453" s="266"/>
      <c r="G453" s="266"/>
      <c r="H453" s="266"/>
      <c r="I453" s="31"/>
    </row>
    <row r="454" spans="1:14" hidden="1" x14ac:dyDescent="0.15">
      <c r="A454" s="171" t="s">
        <v>2</v>
      </c>
      <c r="B454" s="172" t="s">
        <v>2</v>
      </c>
      <c r="C454" s="173">
        <v>1000</v>
      </c>
      <c r="D454" s="173"/>
      <c r="E454" s="173"/>
      <c r="F454" s="173">
        <v>2000</v>
      </c>
      <c r="G454" s="173">
        <v>3500</v>
      </c>
      <c r="H454" s="174"/>
    </row>
    <row r="455" spans="1:14" ht="15" hidden="1" x14ac:dyDescent="0.2">
      <c r="A455" s="171">
        <v>18</v>
      </c>
      <c r="B455" s="172"/>
      <c r="C455" s="175"/>
      <c r="D455" s="175"/>
      <c r="E455" s="175"/>
      <c r="F455" s="175"/>
      <c r="G455" s="175"/>
      <c r="H455" s="175"/>
      <c r="J455" s="110"/>
      <c r="K455" s="110"/>
      <c r="L455" s="110"/>
      <c r="M455" s="110"/>
      <c r="N455" s="110"/>
    </row>
    <row r="456" spans="1:14" ht="15" hidden="1" x14ac:dyDescent="0.2">
      <c r="A456" s="171">
        <v>19</v>
      </c>
      <c r="B456" s="172"/>
      <c r="C456" s="175"/>
      <c r="D456" s="175"/>
      <c r="E456" s="175"/>
      <c r="F456" s="175"/>
      <c r="G456" s="175"/>
      <c r="H456" s="175"/>
      <c r="J456" s="110"/>
      <c r="K456" s="110"/>
      <c r="L456" s="110"/>
      <c r="M456" s="110"/>
      <c r="N456" s="110"/>
    </row>
    <row r="457" spans="1:14" ht="15" hidden="1" x14ac:dyDescent="0.2">
      <c r="A457" s="171">
        <v>20</v>
      </c>
      <c r="B457" s="172"/>
      <c r="C457" s="175"/>
      <c r="D457" s="175"/>
      <c r="E457" s="175"/>
      <c r="F457" s="175"/>
      <c r="G457" s="175"/>
      <c r="H457" s="175"/>
      <c r="J457" s="110"/>
      <c r="K457" s="110"/>
      <c r="L457" s="110"/>
      <c r="M457" s="110"/>
      <c r="N457" s="110"/>
    </row>
    <row r="458" spans="1:14" ht="15" hidden="1" x14ac:dyDescent="0.2">
      <c r="A458" s="171">
        <v>21</v>
      </c>
      <c r="B458" s="172"/>
      <c r="C458" s="175"/>
      <c r="D458" s="175"/>
      <c r="E458" s="175"/>
      <c r="F458" s="175"/>
      <c r="G458" s="175"/>
      <c r="H458" s="175"/>
      <c r="J458" s="110"/>
      <c r="K458" s="110"/>
      <c r="L458" s="110"/>
      <c r="M458" s="110"/>
      <c r="N458" s="110"/>
    </row>
    <row r="459" spans="1:14" ht="15" hidden="1" x14ac:dyDescent="0.2">
      <c r="A459" s="171">
        <v>22</v>
      </c>
      <c r="B459" s="172"/>
      <c r="C459" s="175"/>
      <c r="D459" s="175"/>
      <c r="E459" s="175"/>
      <c r="F459" s="175"/>
      <c r="G459" s="175"/>
      <c r="H459" s="175"/>
      <c r="J459" s="110"/>
      <c r="K459" s="110"/>
      <c r="L459" s="110"/>
      <c r="M459" s="110"/>
      <c r="N459" s="110"/>
    </row>
    <row r="460" spans="1:14" ht="15" hidden="1" x14ac:dyDescent="0.2">
      <c r="A460" s="171">
        <v>23</v>
      </c>
      <c r="B460" s="172"/>
      <c r="C460" s="175"/>
      <c r="D460" s="175"/>
      <c r="E460" s="175"/>
      <c r="F460" s="175"/>
      <c r="G460" s="175"/>
      <c r="H460" s="175"/>
      <c r="J460" s="110"/>
      <c r="K460" s="110"/>
      <c r="L460" s="110"/>
      <c r="M460" s="110"/>
      <c r="N460" s="110"/>
    </row>
    <row r="461" spans="1:14" ht="15" hidden="1" x14ac:dyDescent="0.2">
      <c r="A461" s="171">
        <v>24</v>
      </c>
      <c r="B461" s="172"/>
      <c r="C461" s="175"/>
      <c r="D461" s="175"/>
      <c r="E461" s="175"/>
      <c r="F461" s="175"/>
      <c r="G461" s="175"/>
      <c r="H461" s="175"/>
      <c r="J461" s="110"/>
      <c r="K461" s="110"/>
      <c r="L461" s="110"/>
      <c r="M461" s="110"/>
      <c r="N461" s="110"/>
    </row>
    <row r="462" spans="1:14" ht="15" hidden="1" x14ac:dyDescent="0.2">
      <c r="A462" s="171">
        <v>25</v>
      </c>
      <c r="B462" s="172"/>
      <c r="C462" s="175"/>
      <c r="D462" s="175"/>
      <c r="E462" s="175"/>
      <c r="F462" s="175"/>
      <c r="G462" s="175"/>
      <c r="H462" s="175"/>
      <c r="J462" s="110"/>
      <c r="K462" s="110"/>
      <c r="L462" s="110"/>
      <c r="M462" s="110"/>
      <c r="N462" s="110"/>
    </row>
    <row r="463" spans="1:14" ht="15" hidden="1" x14ac:dyDescent="0.2">
      <c r="A463" s="171">
        <v>26</v>
      </c>
      <c r="B463" s="172"/>
      <c r="C463" s="175"/>
      <c r="D463" s="175"/>
      <c r="E463" s="175"/>
      <c r="F463" s="175"/>
      <c r="G463" s="175"/>
      <c r="H463" s="175"/>
      <c r="J463" s="110"/>
      <c r="K463" s="110"/>
      <c r="L463" s="110"/>
      <c r="M463" s="110"/>
      <c r="N463" s="110"/>
    </row>
    <row r="464" spans="1:14" ht="15" hidden="1" x14ac:dyDescent="0.2">
      <c r="A464" s="171">
        <v>27</v>
      </c>
      <c r="B464" s="172"/>
      <c r="C464" s="175"/>
      <c r="D464" s="175"/>
      <c r="E464" s="175"/>
      <c r="F464" s="175"/>
      <c r="G464" s="175"/>
      <c r="H464" s="175"/>
      <c r="J464" s="110"/>
      <c r="K464" s="110"/>
      <c r="L464" s="110"/>
      <c r="M464" s="110"/>
      <c r="N464" s="110"/>
    </row>
    <row r="465" spans="1:14" ht="15" hidden="1" x14ac:dyDescent="0.2">
      <c r="A465" s="171">
        <v>28</v>
      </c>
      <c r="B465" s="172"/>
      <c r="C465" s="175"/>
      <c r="D465" s="175"/>
      <c r="E465" s="175"/>
      <c r="F465" s="175"/>
      <c r="G465" s="175"/>
      <c r="H465" s="175"/>
      <c r="J465" s="110"/>
      <c r="K465" s="110"/>
      <c r="L465" s="110"/>
      <c r="M465" s="110"/>
      <c r="N465" s="110"/>
    </row>
    <row r="466" spans="1:14" ht="15" hidden="1" x14ac:dyDescent="0.2">
      <c r="A466" s="171">
        <v>29</v>
      </c>
      <c r="B466" s="172"/>
      <c r="C466" s="175"/>
      <c r="D466" s="175"/>
      <c r="E466" s="175"/>
      <c r="F466" s="175"/>
      <c r="G466" s="175"/>
      <c r="H466" s="175"/>
      <c r="J466" s="110"/>
      <c r="K466" s="110"/>
      <c r="L466" s="110"/>
      <c r="M466" s="110"/>
      <c r="N466" s="110"/>
    </row>
    <row r="467" spans="1:14" ht="15" hidden="1" x14ac:dyDescent="0.2">
      <c r="A467" s="171">
        <v>30</v>
      </c>
      <c r="B467" s="172"/>
      <c r="C467" s="175"/>
      <c r="D467" s="175"/>
      <c r="E467" s="175"/>
      <c r="F467" s="175"/>
      <c r="G467" s="175"/>
      <c r="H467" s="175"/>
      <c r="J467" s="110"/>
      <c r="K467" s="110"/>
      <c r="L467" s="110"/>
      <c r="M467" s="110"/>
      <c r="N467" s="110"/>
    </row>
    <row r="468" spans="1:14" ht="15" hidden="1" x14ac:dyDescent="0.2">
      <c r="A468" s="171">
        <v>31</v>
      </c>
      <c r="B468" s="172"/>
      <c r="C468" s="175"/>
      <c r="D468" s="175"/>
      <c r="E468" s="175"/>
      <c r="F468" s="175"/>
      <c r="G468" s="175"/>
      <c r="H468" s="175"/>
      <c r="J468" s="110"/>
      <c r="K468" s="110"/>
      <c r="L468" s="110"/>
      <c r="M468" s="110"/>
      <c r="N468" s="110"/>
    </row>
    <row r="469" spans="1:14" ht="15" hidden="1" x14ac:dyDescent="0.2">
      <c r="A469" s="171">
        <v>32</v>
      </c>
      <c r="B469" s="172"/>
      <c r="C469" s="175"/>
      <c r="D469" s="175"/>
      <c r="E469" s="175"/>
      <c r="F469" s="175"/>
      <c r="G469" s="175"/>
      <c r="H469" s="175"/>
      <c r="J469" s="110"/>
      <c r="K469" s="110"/>
      <c r="L469" s="110"/>
      <c r="M469" s="110"/>
      <c r="N469" s="110"/>
    </row>
    <row r="470" spans="1:14" ht="15" hidden="1" x14ac:dyDescent="0.2">
      <c r="A470" s="171">
        <v>33</v>
      </c>
      <c r="B470" s="172"/>
      <c r="C470" s="175"/>
      <c r="D470" s="175"/>
      <c r="E470" s="175"/>
      <c r="F470" s="175"/>
      <c r="G470" s="175"/>
      <c r="H470" s="175"/>
      <c r="J470" s="110"/>
      <c r="K470" s="110"/>
      <c r="L470" s="110"/>
      <c r="M470" s="110"/>
      <c r="N470" s="110"/>
    </row>
    <row r="471" spans="1:14" ht="15" hidden="1" x14ac:dyDescent="0.2">
      <c r="A471" s="171">
        <v>34</v>
      </c>
      <c r="B471" s="172"/>
      <c r="C471" s="175"/>
      <c r="D471" s="175"/>
      <c r="E471" s="175"/>
      <c r="F471" s="175"/>
      <c r="G471" s="175"/>
      <c r="H471" s="175"/>
      <c r="J471" s="110"/>
      <c r="K471" s="110"/>
      <c r="L471" s="110"/>
      <c r="M471" s="110"/>
      <c r="N471" s="110"/>
    </row>
    <row r="472" spans="1:14" ht="15" hidden="1" x14ac:dyDescent="0.2">
      <c r="A472" s="171">
        <v>35</v>
      </c>
      <c r="B472" s="172"/>
      <c r="C472" s="175"/>
      <c r="D472" s="175"/>
      <c r="E472" s="175"/>
      <c r="F472" s="175"/>
      <c r="G472" s="175"/>
      <c r="H472" s="175"/>
      <c r="J472" s="110"/>
      <c r="K472" s="110"/>
      <c r="L472" s="110"/>
      <c r="M472" s="110"/>
      <c r="N472" s="110"/>
    </row>
    <row r="473" spans="1:14" ht="15" hidden="1" x14ac:dyDescent="0.2">
      <c r="A473" s="171">
        <v>36</v>
      </c>
      <c r="B473" s="172"/>
      <c r="C473" s="175"/>
      <c r="D473" s="175"/>
      <c r="E473" s="175"/>
      <c r="F473" s="175"/>
      <c r="G473" s="175"/>
      <c r="H473" s="175"/>
      <c r="J473" s="110"/>
      <c r="K473" s="110"/>
      <c r="L473" s="110"/>
      <c r="M473" s="110"/>
      <c r="N473" s="110"/>
    </row>
    <row r="474" spans="1:14" ht="15" hidden="1" x14ac:dyDescent="0.2">
      <c r="A474" s="171">
        <v>37</v>
      </c>
      <c r="B474" s="172"/>
      <c r="C474" s="175"/>
      <c r="D474" s="175"/>
      <c r="E474" s="175"/>
      <c r="F474" s="175"/>
      <c r="G474" s="175"/>
      <c r="H474" s="175"/>
      <c r="J474" s="110"/>
      <c r="K474" s="110"/>
      <c r="L474" s="110"/>
      <c r="M474" s="110"/>
      <c r="N474" s="110"/>
    </row>
    <row r="475" spans="1:14" ht="15" hidden="1" x14ac:dyDescent="0.2">
      <c r="A475" s="171">
        <v>38</v>
      </c>
      <c r="B475" s="172"/>
      <c r="C475" s="175"/>
      <c r="D475" s="175"/>
      <c r="E475" s="175"/>
      <c r="F475" s="175"/>
      <c r="G475" s="175"/>
      <c r="H475" s="175"/>
      <c r="J475" s="110"/>
      <c r="K475" s="110"/>
      <c r="L475" s="110"/>
      <c r="M475" s="110"/>
      <c r="N475" s="110"/>
    </row>
    <row r="476" spans="1:14" ht="15" hidden="1" x14ac:dyDescent="0.2">
      <c r="A476" s="171">
        <v>39</v>
      </c>
      <c r="B476" s="172"/>
      <c r="C476" s="175"/>
      <c r="D476" s="175"/>
      <c r="E476" s="175"/>
      <c r="F476" s="175"/>
      <c r="G476" s="175"/>
      <c r="H476" s="175"/>
      <c r="J476" s="110"/>
      <c r="K476" s="110"/>
      <c r="L476" s="110"/>
      <c r="M476" s="110"/>
      <c r="N476" s="110"/>
    </row>
    <row r="477" spans="1:14" ht="15" hidden="1" x14ac:dyDescent="0.2">
      <c r="A477" s="171">
        <v>40</v>
      </c>
      <c r="B477" s="172"/>
      <c r="C477" s="175"/>
      <c r="D477" s="175"/>
      <c r="E477" s="175"/>
      <c r="F477" s="175"/>
      <c r="G477" s="175"/>
      <c r="H477" s="175"/>
      <c r="J477" s="110"/>
      <c r="K477" s="110"/>
      <c r="L477" s="110"/>
      <c r="M477" s="110"/>
      <c r="N477" s="110"/>
    </row>
    <row r="478" spans="1:14" ht="15" hidden="1" x14ac:dyDescent="0.2">
      <c r="A478" s="171">
        <v>41</v>
      </c>
      <c r="B478" s="172"/>
      <c r="C478" s="175"/>
      <c r="D478" s="175"/>
      <c r="E478" s="175"/>
      <c r="F478" s="175"/>
      <c r="G478" s="175"/>
      <c r="H478" s="175"/>
      <c r="J478" s="110"/>
      <c r="K478" s="110"/>
      <c r="L478" s="110"/>
      <c r="M478" s="110"/>
      <c r="N478" s="110"/>
    </row>
    <row r="479" spans="1:14" ht="15" hidden="1" x14ac:dyDescent="0.2">
      <c r="A479" s="171">
        <v>42</v>
      </c>
      <c r="B479" s="172"/>
      <c r="C479" s="175"/>
      <c r="D479" s="175"/>
      <c r="E479" s="175"/>
      <c r="F479" s="175"/>
      <c r="G479" s="175"/>
      <c r="H479" s="175"/>
      <c r="J479" s="110"/>
      <c r="K479" s="110"/>
      <c r="L479" s="110"/>
      <c r="M479" s="110"/>
      <c r="N479" s="110"/>
    </row>
    <row r="480" spans="1:14" ht="15" hidden="1" x14ac:dyDescent="0.2">
      <c r="A480" s="171">
        <v>43</v>
      </c>
      <c r="B480" s="172"/>
      <c r="C480" s="175"/>
      <c r="D480" s="175"/>
      <c r="E480" s="175"/>
      <c r="F480" s="175"/>
      <c r="G480" s="175"/>
      <c r="H480" s="175"/>
      <c r="J480" s="110"/>
      <c r="K480" s="110"/>
      <c r="L480" s="110"/>
      <c r="M480" s="110"/>
      <c r="N480" s="110"/>
    </row>
    <row r="481" spans="1:14" ht="15" hidden="1" x14ac:dyDescent="0.2">
      <c r="A481" s="171">
        <v>44</v>
      </c>
      <c r="B481" s="172"/>
      <c r="C481" s="175"/>
      <c r="D481" s="175"/>
      <c r="E481" s="175"/>
      <c r="F481" s="175"/>
      <c r="G481" s="175"/>
      <c r="H481" s="175"/>
      <c r="J481" s="110"/>
      <c r="K481" s="110"/>
      <c r="L481" s="110"/>
      <c r="M481" s="110"/>
      <c r="N481" s="110"/>
    </row>
    <row r="482" spans="1:14" ht="15" hidden="1" x14ac:dyDescent="0.2">
      <c r="A482" s="171">
        <v>45</v>
      </c>
      <c r="B482" s="172"/>
      <c r="C482" s="175"/>
      <c r="D482" s="175"/>
      <c r="E482" s="175"/>
      <c r="F482" s="175"/>
      <c r="G482" s="175"/>
      <c r="H482" s="175"/>
      <c r="J482" s="110"/>
      <c r="K482" s="110"/>
      <c r="L482" s="110"/>
      <c r="M482" s="110"/>
      <c r="N482" s="110"/>
    </row>
    <row r="483" spans="1:14" ht="15" hidden="1" x14ac:dyDescent="0.2">
      <c r="A483" s="171">
        <v>46</v>
      </c>
      <c r="B483" s="172"/>
      <c r="C483" s="175"/>
      <c r="D483" s="175"/>
      <c r="E483" s="175"/>
      <c r="F483" s="175"/>
      <c r="G483" s="175"/>
      <c r="H483" s="175"/>
      <c r="J483" s="110"/>
      <c r="K483" s="110"/>
      <c r="L483" s="110"/>
      <c r="M483" s="110"/>
      <c r="N483" s="110"/>
    </row>
    <row r="484" spans="1:14" ht="15" hidden="1" x14ac:dyDescent="0.2">
      <c r="A484" s="171">
        <v>47</v>
      </c>
      <c r="B484" s="172"/>
      <c r="C484" s="175"/>
      <c r="D484" s="175"/>
      <c r="E484" s="175"/>
      <c r="F484" s="175"/>
      <c r="G484" s="175"/>
      <c r="H484" s="175"/>
      <c r="J484" s="110"/>
      <c r="K484" s="110"/>
      <c r="L484" s="110"/>
      <c r="M484" s="110"/>
      <c r="N484" s="110"/>
    </row>
    <row r="485" spans="1:14" ht="15" hidden="1" x14ac:dyDescent="0.2">
      <c r="A485" s="171">
        <v>48</v>
      </c>
      <c r="B485" s="172"/>
      <c r="C485" s="175"/>
      <c r="D485" s="175"/>
      <c r="E485" s="175"/>
      <c r="F485" s="175"/>
      <c r="G485" s="175"/>
      <c r="H485" s="175"/>
      <c r="J485" s="110"/>
      <c r="K485" s="110"/>
      <c r="L485" s="110"/>
      <c r="M485" s="110"/>
      <c r="N485" s="110"/>
    </row>
    <row r="486" spans="1:14" ht="15" hidden="1" x14ac:dyDescent="0.2">
      <c r="A486" s="171">
        <v>49</v>
      </c>
      <c r="B486" s="172"/>
      <c r="C486" s="175"/>
      <c r="D486" s="175"/>
      <c r="E486" s="175"/>
      <c r="F486" s="175"/>
      <c r="G486" s="175"/>
      <c r="H486" s="175"/>
      <c r="J486" s="110"/>
      <c r="K486" s="110"/>
      <c r="L486" s="110"/>
      <c r="M486" s="110"/>
      <c r="N486" s="110"/>
    </row>
    <row r="487" spans="1:14" ht="15" hidden="1" x14ac:dyDescent="0.2">
      <c r="A487" s="171">
        <v>50</v>
      </c>
      <c r="B487" s="172"/>
      <c r="C487" s="175"/>
      <c r="D487" s="175"/>
      <c r="E487" s="175"/>
      <c r="F487" s="175"/>
      <c r="G487" s="175"/>
      <c r="H487" s="175"/>
      <c r="J487" s="110"/>
      <c r="K487" s="110"/>
      <c r="L487" s="110"/>
      <c r="M487" s="110"/>
      <c r="N487" s="110"/>
    </row>
    <row r="488" spans="1:14" ht="15" hidden="1" x14ac:dyDescent="0.2">
      <c r="A488" s="171">
        <v>51</v>
      </c>
      <c r="B488" s="172"/>
      <c r="C488" s="175"/>
      <c r="D488" s="175"/>
      <c r="E488" s="175"/>
      <c r="F488" s="175"/>
      <c r="G488" s="175"/>
      <c r="H488" s="175"/>
      <c r="J488" s="110"/>
      <c r="K488" s="110"/>
      <c r="L488" s="110"/>
      <c r="M488" s="110"/>
      <c r="N488" s="110"/>
    </row>
    <row r="489" spans="1:14" ht="15" hidden="1" x14ac:dyDescent="0.2">
      <c r="A489" s="171">
        <v>52</v>
      </c>
      <c r="B489" s="172"/>
      <c r="C489" s="175"/>
      <c r="D489" s="175"/>
      <c r="E489" s="175"/>
      <c r="F489" s="175"/>
      <c r="G489" s="175"/>
      <c r="H489" s="175"/>
      <c r="J489" s="110"/>
      <c r="K489" s="110"/>
      <c r="L489" s="110"/>
      <c r="M489" s="110"/>
      <c r="N489" s="110"/>
    </row>
    <row r="490" spans="1:14" ht="15" hidden="1" x14ac:dyDescent="0.2">
      <c r="A490" s="171">
        <v>53</v>
      </c>
      <c r="B490" s="172"/>
      <c r="C490" s="175"/>
      <c r="D490" s="175"/>
      <c r="E490" s="175"/>
      <c r="F490" s="175"/>
      <c r="G490" s="175"/>
      <c r="H490" s="175"/>
      <c r="J490" s="110"/>
      <c r="K490" s="110"/>
      <c r="L490" s="110"/>
      <c r="M490" s="110"/>
      <c r="N490" s="110"/>
    </row>
    <row r="491" spans="1:14" ht="15" hidden="1" x14ac:dyDescent="0.2">
      <c r="A491" s="171">
        <v>54</v>
      </c>
      <c r="B491" s="176"/>
      <c r="C491" s="175"/>
      <c r="D491" s="175"/>
      <c r="E491" s="175"/>
      <c r="F491" s="175"/>
      <c r="G491" s="175"/>
      <c r="H491" s="175"/>
      <c r="J491" s="110"/>
      <c r="K491" s="110"/>
      <c r="L491" s="110"/>
      <c r="M491" s="110"/>
      <c r="N491" s="110"/>
    </row>
    <row r="492" spans="1:14" ht="15" hidden="1" x14ac:dyDescent="0.2">
      <c r="A492" s="171">
        <v>55</v>
      </c>
      <c r="B492" s="176"/>
      <c r="C492" s="175"/>
      <c r="D492" s="175"/>
      <c r="E492" s="175"/>
      <c r="F492" s="175"/>
      <c r="G492" s="175"/>
      <c r="H492" s="175"/>
      <c r="J492" s="110"/>
      <c r="K492" s="110"/>
      <c r="L492" s="110"/>
      <c r="M492" s="110"/>
      <c r="N492" s="110"/>
    </row>
    <row r="493" spans="1:14" ht="15" hidden="1" x14ac:dyDescent="0.2">
      <c r="A493" s="171">
        <v>56</v>
      </c>
      <c r="B493" s="176"/>
      <c r="C493" s="175"/>
      <c r="D493" s="175"/>
      <c r="E493" s="175"/>
      <c r="F493" s="175"/>
      <c r="G493" s="175"/>
      <c r="H493" s="175"/>
      <c r="J493" s="110"/>
      <c r="K493" s="110"/>
      <c r="L493" s="110"/>
      <c r="M493" s="110"/>
      <c r="N493" s="110"/>
    </row>
    <row r="494" spans="1:14" ht="15" hidden="1" x14ac:dyDescent="0.2">
      <c r="A494" s="171">
        <v>57</v>
      </c>
      <c r="B494" s="176"/>
      <c r="C494" s="175"/>
      <c r="D494" s="175"/>
      <c r="E494" s="175"/>
      <c r="F494" s="175"/>
      <c r="G494" s="175"/>
      <c r="H494" s="175"/>
      <c r="J494" s="110"/>
      <c r="K494" s="110"/>
      <c r="L494" s="110"/>
      <c r="M494" s="110"/>
      <c r="N494" s="110"/>
    </row>
    <row r="495" spans="1:14" ht="15" hidden="1" x14ac:dyDescent="0.2">
      <c r="A495" s="171">
        <v>58</v>
      </c>
      <c r="B495" s="176"/>
      <c r="C495" s="175"/>
      <c r="D495" s="175"/>
      <c r="E495" s="175"/>
      <c r="F495" s="175"/>
      <c r="G495" s="175"/>
      <c r="H495" s="175"/>
      <c r="J495" s="110"/>
      <c r="K495" s="110"/>
      <c r="L495" s="110"/>
      <c r="M495" s="110"/>
      <c r="N495" s="110"/>
    </row>
    <row r="496" spans="1:14" ht="15" hidden="1" x14ac:dyDescent="0.2">
      <c r="A496" s="171">
        <v>59</v>
      </c>
      <c r="B496" s="176"/>
      <c r="C496" s="175"/>
      <c r="D496" s="175"/>
      <c r="E496" s="175"/>
      <c r="F496" s="175"/>
      <c r="G496" s="175"/>
      <c r="H496" s="175"/>
      <c r="J496" s="110"/>
      <c r="K496" s="110"/>
      <c r="L496" s="110"/>
      <c r="M496" s="110"/>
      <c r="N496" s="110"/>
    </row>
    <row r="497" spans="1:14" ht="15" hidden="1" x14ac:dyDescent="0.2">
      <c r="A497" s="171">
        <v>60</v>
      </c>
      <c r="B497" s="176"/>
      <c r="C497" s="175"/>
      <c r="D497" s="175"/>
      <c r="E497" s="175"/>
      <c r="F497" s="175"/>
      <c r="G497" s="175"/>
      <c r="H497" s="175"/>
      <c r="J497" s="110"/>
      <c r="K497" s="110"/>
      <c r="L497" s="110"/>
      <c r="M497" s="110"/>
      <c r="N497" s="110"/>
    </row>
    <row r="498" spans="1:14" ht="15" hidden="1" x14ac:dyDescent="0.2">
      <c r="A498" s="171">
        <v>61</v>
      </c>
      <c r="B498" s="176"/>
      <c r="C498" s="175"/>
      <c r="D498" s="175"/>
      <c r="E498" s="175"/>
      <c r="F498" s="175"/>
      <c r="G498" s="175"/>
      <c r="H498" s="175"/>
      <c r="J498" s="110"/>
      <c r="K498" s="110"/>
      <c r="L498" s="110"/>
      <c r="M498" s="110"/>
      <c r="N498" s="110"/>
    </row>
    <row r="499" spans="1:14" ht="15" hidden="1" x14ac:dyDescent="0.2">
      <c r="A499" s="171">
        <v>62</v>
      </c>
      <c r="B499" s="176"/>
      <c r="C499" s="175"/>
      <c r="D499" s="175"/>
      <c r="E499" s="175"/>
      <c r="F499" s="175"/>
      <c r="G499" s="175"/>
      <c r="H499" s="175"/>
      <c r="J499" s="110"/>
      <c r="K499" s="110"/>
      <c r="L499" s="110"/>
      <c r="M499" s="110"/>
      <c r="N499" s="110"/>
    </row>
    <row r="500" spans="1:14" ht="15" hidden="1" x14ac:dyDescent="0.2">
      <c r="A500" s="171">
        <v>63</v>
      </c>
      <c r="B500" s="176"/>
      <c r="C500" s="175"/>
      <c r="D500" s="175"/>
      <c r="E500" s="175"/>
      <c r="F500" s="175"/>
      <c r="G500" s="175"/>
      <c r="H500" s="175"/>
      <c r="J500" s="110"/>
      <c r="K500" s="110"/>
      <c r="L500" s="110"/>
      <c r="M500" s="110"/>
      <c r="N500" s="110"/>
    </row>
    <row r="501" spans="1:14" ht="15" hidden="1" x14ac:dyDescent="0.2">
      <c r="A501" s="171">
        <v>64</v>
      </c>
      <c r="B501" s="176"/>
      <c r="C501" s="175"/>
      <c r="D501" s="175"/>
      <c r="E501" s="175"/>
      <c r="F501" s="175"/>
      <c r="G501" s="175"/>
      <c r="H501" s="175"/>
      <c r="J501" s="110"/>
      <c r="K501" s="110"/>
      <c r="L501" s="110"/>
      <c r="M501" s="110"/>
      <c r="N501" s="110"/>
    </row>
    <row r="502" spans="1:14" ht="15" hidden="1" x14ac:dyDescent="0.2">
      <c r="A502" s="171">
        <v>65</v>
      </c>
      <c r="B502" s="176"/>
      <c r="C502" s="175"/>
      <c r="D502" s="175"/>
      <c r="E502" s="175"/>
      <c r="F502" s="175"/>
      <c r="G502" s="175"/>
      <c r="H502" s="175"/>
      <c r="J502" s="110"/>
      <c r="K502" s="110"/>
      <c r="L502" s="110"/>
      <c r="M502" s="110"/>
      <c r="N502" s="110"/>
    </row>
    <row r="503" spans="1:14" ht="15" hidden="1" x14ac:dyDescent="0.2">
      <c r="A503" s="171">
        <v>66</v>
      </c>
      <c r="B503" s="176"/>
      <c r="C503" s="175"/>
      <c r="D503" s="175"/>
      <c r="E503" s="175"/>
      <c r="F503" s="175"/>
      <c r="G503" s="175"/>
      <c r="H503" s="175"/>
      <c r="J503" s="110"/>
      <c r="K503" s="110"/>
      <c r="L503" s="110"/>
      <c r="M503" s="110"/>
      <c r="N503" s="110"/>
    </row>
    <row r="504" spans="1:14" ht="15" hidden="1" x14ac:dyDescent="0.2">
      <c r="A504" s="171">
        <v>67</v>
      </c>
      <c r="B504" s="176"/>
      <c r="C504" s="175"/>
      <c r="D504" s="175"/>
      <c r="E504" s="175"/>
      <c r="F504" s="175"/>
      <c r="G504" s="175"/>
      <c r="H504" s="175"/>
      <c r="J504" s="110"/>
      <c r="K504" s="110"/>
      <c r="L504" s="110"/>
      <c r="M504" s="110"/>
      <c r="N504" s="110"/>
    </row>
    <row r="505" spans="1:14" ht="15" hidden="1" x14ac:dyDescent="0.2">
      <c r="A505" s="171">
        <v>68</v>
      </c>
      <c r="B505" s="176"/>
      <c r="C505" s="175"/>
      <c r="D505" s="175"/>
      <c r="E505" s="175"/>
      <c r="F505" s="175"/>
      <c r="G505" s="175"/>
      <c r="H505" s="175"/>
      <c r="J505" s="110"/>
      <c r="K505" s="110"/>
      <c r="L505" s="110"/>
      <c r="M505" s="110"/>
      <c r="N505" s="110"/>
    </row>
    <row r="506" spans="1:14" ht="15" hidden="1" x14ac:dyDescent="0.2">
      <c r="A506" s="171">
        <v>69</v>
      </c>
      <c r="B506" s="176"/>
      <c r="C506" s="175"/>
      <c r="D506" s="175"/>
      <c r="E506" s="175"/>
      <c r="F506" s="175"/>
      <c r="G506" s="175"/>
      <c r="H506" s="175"/>
      <c r="J506" s="110"/>
      <c r="K506" s="110"/>
      <c r="L506" s="110"/>
      <c r="M506" s="110"/>
      <c r="N506" s="110"/>
    </row>
    <row r="507" spans="1:14" ht="15" hidden="1" x14ac:dyDescent="0.2">
      <c r="A507" s="171">
        <v>70</v>
      </c>
      <c r="B507" s="176"/>
      <c r="C507" s="175"/>
      <c r="D507" s="175"/>
      <c r="E507" s="175"/>
      <c r="F507" s="175"/>
      <c r="G507" s="175"/>
      <c r="H507" s="175"/>
      <c r="J507" s="110"/>
      <c r="K507" s="110"/>
      <c r="L507" s="110"/>
      <c r="M507" s="110"/>
      <c r="N507" s="110"/>
    </row>
    <row r="508" spans="1:14" ht="15" hidden="1" x14ac:dyDescent="0.2">
      <c r="A508" s="171">
        <v>71</v>
      </c>
      <c r="B508" s="176"/>
      <c r="C508" s="175"/>
      <c r="D508" s="175"/>
      <c r="E508" s="175"/>
      <c r="F508" s="175"/>
      <c r="G508" s="175"/>
      <c r="H508" s="175"/>
      <c r="J508" s="110"/>
      <c r="K508" s="110"/>
      <c r="L508" s="110"/>
      <c r="M508" s="110"/>
      <c r="N508" s="110"/>
    </row>
    <row r="509" spans="1:14" ht="15" hidden="1" x14ac:dyDescent="0.2">
      <c r="A509" s="171">
        <v>72</v>
      </c>
      <c r="B509" s="176"/>
      <c r="C509" s="175"/>
      <c r="D509" s="175"/>
      <c r="E509" s="175"/>
      <c r="F509" s="175"/>
      <c r="G509" s="175"/>
      <c r="H509" s="175"/>
      <c r="J509" s="110"/>
      <c r="K509" s="110"/>
      <c r="L509" s="110"/>
      <c r="M509" s="110"/>
      <c r="N509" s="110"/>
    </row>
    <row r="510" spans="1:14" ht="15" hidden="1" x14ac:dyDescent="0.2">
      <c r="A510" s="171">
        <v>73</v>
      </c>
      <c r="B510" s="176"/>
      <c r="C510" s="175"/>
      <c r="D510" s="175"/>
      <c r="E510" s="175"/>
      <c r="F510" s="175"/>
      <c r="G510" s="175"/>
      <c r="H510" s="175"/>
      <c r="J510" s="110"/>
      <c r="K510" s="110"/>
      <c r="L510" s="110"/>
      <c r="M510" s="110"/>
      <c r="N510" s="110"/>
    </row>
    <row r="511" spans="1:14" ht="15" hidden="1" x14ac:dyDescent="0.2">
      <c r="A511" s="171">
        <v>74</v>
      </c>
      <c r="B511" s="176"/>
      <c r="C511" s="175"/>
      <c r="D511" s="175"/>
      <c r="E511" s="175"/>
      <c r="F511" s="175"/>
      <c r="G511" s="175"/>
      <c r="H511" s="175"/>
      <c r="J511" s="110"/>
      <c r="K511" s="110"/>
      <c r="L511" s="110"/>
      <c r="M511" s="110"/>
      <c r="N511" s="110"/>
    </row>
    <row r="512" spans="1:14" ht="15" hidden="1" x14ac:dyDescent="0.2">
      <c r="A512" s="171">
        <v>75</v>
      </c>
      <c r="B512" s="176"/>
      <c r="C512" s="175"/>
      <c r="D512" s="175"/>
      <c r="E512" s="175"/>
      <c r="F512" s="175"/>
      <c r="G512" s="175"/>
      <c r="H512" s="175"/>
      <c r="J512" s="110"/>
      <c r="K512" s="110"/>
      <c r="L512" s="110"/>
      <c r="M512" s="110"/>
      <c r="N512" s="110"/>
    </row>
    <row r="513" spans="1:14" ht="15" hidden="1" x14ac:dyDescent="0.2">
      <c r="A513" s="171">
        <v>76</v>
      </c>
      <c r="B513" s="176"/>
      <c r="C513" s="175"/>
      <c r="D513" s="175"/>
      <c r="E513" s="175"/>
      <c r="F513" s="175"/>
      <c r="G513" s="175"/>
      <c r="H513" s="175"/>
      <c r="J513" s="110"/>
      <c r="K513" s="110"/>
      <c r="L513" s="110"/>
      <c r="M513" s="110"/>
      <c r="N513" s="110"/>
    </row>
    <row r="514" spans="1:14" ht="15" hidden="1" x14ac:dyDescent="0.2">
      <c r="A514" s="171">
        <v>77</v>
      </c>
      <c r="B514" s="176"/>
      <c r="C514" s="175"/>
      <c r="D514" s="175"/>
      <c r="E514" s="175"/>
      <c r="F514" s="175"/>
      <c r="G514" s="175"/>
      <c r="H514" s="175"/>
      <c r="J514" s="110"/>
      <c r="K514" s="110"/>
      <c r="L514" s="110"/>
      <c r="M514" s="110"/>
      <c r="N514" s="110"/>
    </row>
    <row r="515" spans="1:14" ht="15" hidden="1" x14ac:dyDescent="0.2">
      <c r="A515" s="171">
        <v>78</v>
      </c>
      <c r="B515" s="176"/>
      <c r="C515" s="175"/>
      <c r="D515" s="175"/>
      <c r="E515" s="175"/>
      <c r="F515" s="175"/>
      <c r="G515" s="175"/>
      <c r="H515" s="175"/>
      <c r="J515" s="110"/>
      <c r="K515" s="110"/>
      <c r="L515" s="110"/>
      <c r="M515" s="110"/>
      <c r="N515" s="110"/>
    </row>
    <row r="516" spans="1:14" ht="15" hidden="1" x14ac:dyDescent="0.2">
      <c r="A516" s="171">
        <v>79</v>
      </c>
      <c r="B516" s="176"/>
      <c r="C516" s="175"/>
      <c r="D516" s="175"/>
      <c r="E516" s="175"/>
      <c r="F516" s="175"/>
      <c r="G516" s="175"/>
      <c r="H516" s="175"/>
      <c r="J516" s="110"/>
      <c r="K516" s="110"/>
      <c r="L516" s="110"/>
      <c r="M516" s="110"/>
      <c r="N516" s="110"/>
    </row>
    <row r="517" spans="1:14" ht="15" hidden="1" x14ac:dyDescent="0.2">
      <c r="A517" s="171">
        <v>80</v>
      </c>
      <c r="B517" s="176"/>
      <c r="C517" s="175"/>
      <c r="D517" s="175"/>
      <c r="E517" s="175"/>
      <c r="F517" s="175"/>
      <c r="G517" s="175"/>
      <c r="H517" s="175"/>
      <c r="J517" s="110"/>
      <c r="K517" s="110"/>
      <c r="L517" s="110"/>
      <c r="M517" s="110"/>
      <c r="N517" s="110"/>
    </row>
    <row r="518" spans="1:14" ht="15" hidden="1" x14ac:dyDescent="0.2">
      <c r="A518" s="171">
        <v>81</v>
      </c>
      <c r="B518" s="176"/>
      <c r="C518" s="175"/>
      <c r="D518" s="175"/>
      <c r="E518" s="175"/>
      <c r="F518" s="175"/>
      <c r="G518" s="175"/>
      <c r="H518" s="175"/>
      <c r="J518" s="110"/>
      <c r="K518" s="110"/>
      <c r="L518" s="110"/>
      <c r="M518" s="110"/>
      <c r="N518" s="110"/>
    </row>
    <row r="519" spans="1:14" ht="15" hidden="1" x14ac:dyDescent="0.2">
      <c r="A519" s="171">
        <v>82</v>
      </c>
      <c r="B519" s="176"/>
      <c r="C519" s="175"/>
      <c r="D519" s="175"/>
      <c r="E519" s="175"/>
      <c r="F519" s="175"/>
      <c r="G519" s="175"/>
      <c r="H519" s="175"/>
      <c r="J519" s="110"/>
      <c r="K519" s="110"/>
      <c r="L519" s="110"/>
      <c r="M519" s="110"/>
      <c r="N519" s="110"/>
    </row>
    <row r="520" spans="1:14" ht="15" hidden="1" x14ac:dyDescent="0.2">
      <c r="A520" s="171">
        <v>83</v>
      </c>
      <c r="B520" s="176"/>
      <c r="C520" s="175"/>
      <c r="D520" s="175"/>
      <c r="E520" s="175"/>
      <c r="F520" s="175"/>
      <c r="G520" s="175"/>
      <c r="H520" s="175"/>
      <c r="J520" s="110"/>
      <c r="K520" s="110"/>
      <c r="L520" s="110"/>
      <c r="M520" s="110"/>
      <c r="N520" s="110"/>
    </row>
    <row r="521" spans="1:14" ht="15" hidden="1" x14ac:dyDescent="0.2">
      <c r="A521" s="171">
        <v>84</v>
      </c>
      <c r="B521" s="176" t="s">
        <v>3</v>
      </c>
      <c r="C521" s="175"/>
      <c r="D521" s="175"/>
      <c r="E521" s="175"/>
      <c r="F521" s="175"/>
      <c r="G521" s="175"/>
      <c r="H521" s="175"/>
      <c r="J521" s="110"/>
      <c r="K521" s="110"/>
      <c r="L521" s="110"/>
      <c r="M521" s="110"/>
      <c r="N521" s="110"/>
    </row>
    <row r="522" spans="1:14" ht="15" hidden="1" x14ac:dyDescent="0.2">
      <c r="A522" s="171">
        <v>1</v>
      </c>
      <c r="B522" s="176" t="s">
        <v>4</v>
      </c>
      <c r="C522" s="175"/>
      <c r="D522" s="175"/>
      <c r="E522" s="175"/>
      <c r="F522" s="175"/>
      <c r="G522" s="175"/>
      <c r="H522" s="175"/>
      <c r="J522" s="110"/>
      <c r="K522" s="110"/>
      <c r="L522" s="110"/>
      <c r="M522" s="110"/>
      <c r="N522" s="110"/>
    </row>
    <row r="523" spans="1:14" ht="14" hidden="1" customHeight="1" x14ac:dyDescent="0.2">
      <c r="A523" s="171">
        <v>2</v>
      </c>
      <c r="B523" s="176" t="s">
        <v>1</v>
      </c>
      <c r="C523" s="175"/>
      <c r="D523" s="175"/>
      <c r="E523" s="175"/>
      <c r="F523" s="175"/>
      <c r="G523" s="175"/>
      <c r="H523" s="175"/>
      <c r="J523" s="110"/>
      <c r="K523" s="110"/>
      <c r="L523" s="110"/>
      <c r="M523" s="110"/>
      <c r="N523" s="110"/>
    </row>
    <row r="524" spans="1:14" ht="16" hidden="1" thickBot="1" x14ac:dyDescent="0.25">
      <c r="A524" s="171">
        <v>3</v>
      </c>
      <c r="B524" s="176" t="s">
        <v>5</v>
      </c>
      <c r="C524" s="175"/>
      <c r="D524" s="175"/>
      <c r="E524" s="175"/>
      <c r="F524" s="175"/>
      <c r="G524" s="175"/>
      <c r="H524" s="175"/>
      <c r="J524" s="110"/>
      <c r="K524" s="110"/>
      <c r="L524" s="110"/>
      <c r="M524" s="110"/>
      <c r="N524" s="110"/>
    </row>
    <row r="525" spans="1:14" ht="14" hidden="1" thickBot="1" x14ac:dyDescent="0.2">
      <c r="A525" s="21"/>
      <c r="B525" s="21"/>
      <c r="C525" s="21"/>
      <c r="D525" s="21"/>
      <c r="E525" s="21"/>
      <c r="F525" s="21"/>
      <c r="G525" s="21"/>
      <c r="H525" s="21"/>
    </row>
    <row r="526" spans="1:14" ht="18" hidden="1" x14ac:dyDescent="0.2">
      <c r="A526" s="257" t="s">
        <v>59</v>
      </c>
      <c r="B526" s="258"/>
      <c r="C526" s="258"/>
      <c r="D526" s="258"/>
      <c r="E526" s="258"/>
      <c r="F526" s="258"/>
      <c r="G526" s="258"/>
      <c r="H526" s="258"/>
    </row>
    <row r="527" spans="1:14" ht="18" hidden="1" x14ac:dyDescent="0.2">
      <c r="A527" s="259" t="s">
        <v>11</v>
      </c>
      <c r="B527" s="260"/>
      <c r="C527" s="260"/>
      <c r="D527" s="260"/>
      <c r="E527" s="260"/>
      <c r="F527" s="260"/>
      <c r="G527" s="260"/>
      <c r="H527" s="260"/>
    </row>
    <row r="528" spans="1:14" hidden="1" x14ac:dyDescent="0.15">
      <c r="A528" s="255" t="s">
        <v>0</v>
      </c>
      <c r="B528" s="256"/>
      <c r="C528" s="256"/>
      <c r="D528" s="256"/>
      <c r="E528" s="256"/>
      <c r="F528" s="256"/>
      <c r="G528" s="256"/>
      <c r="H528" s="256"/>
      <c r="I528" s="31"/>
    </row>
    <row r="529" spans="1:13" hidden="1" x14ac:dyDescent="0.15">
      <c r="A529" s="15" t="s">
        <v>2</v>
      </c>
      <c r="B529" s="16" t="s">
        <v>2</v>
      </c>
      <c r="C529" s="32">
        <v>2000</v>
      </c>
      <c r="D529" s="32"/>
      <c r="E529" s="32"/>
      <c r="F529" s="32">
        <v>3500</v>
      </c>
      <c r="G529" s="6">
        <v>5000</v>
      </c>
      <c r="H529" s="17"/>
    </row>
    <row r="530" spans="1:13" ht="15" hidden="1" x14ac:dyDescent="0.2">
      <c r="A530" s="15">
        <v>18</v>
      </c>
      <c r="B530" s="18"/>
      <c r="C530" s="30">
        <f>C155*$L$4</f>
        <v>1005.28</v>
      </c>
      <c r="D530" s="30">
        <f t="shared" ref="D530:H530" si="77">D155*$L$4</f>
        <v>874.47</v>
      </c>
      <c r="E530" s="30">
        <f t="shared" si="77"/>
        <v>796.70500000000004</v>
      </c>
      <c r="F530" s="30">
        <f t="shared" si="77"/>
        <v>615.94000000000005</v>
      </c>
      <c r="G530" s="30">
        <f t="shared" si="77"/>
        <v>469.68</v>
      </c>
      <c r="H530" s="30">
        <f t="shared" si="77"/>
        <v>396.55</v>
      </c>
      <c r="J530" s="110"/>
      <c r="K530" s="110"/>
      <c r="L530" s="110"/>
      <c r="M530" s="110"/>
    </row>
    <row r="531" spans="1:13" ht="15" hidden="1" x14ac:dyDescent="0.2">
      <c r="A531" s="15">
        <v>19</v>
      </c>
      <c r="B531" s="18"/>
      <c r="C531" s="30">
        <f t="shared" ref="C531:H531" si="78">C156*$L$4</f>
        <v>1021.245</v>
      </c>
      <c r="D531" s="30">
        <f t="shared" si="78"/>
        <v>889.40499999999997</v>
      </c>
      <c r="E531" s="30">
        <f t="shared" si="78"/>
        <v>811.64</v>
      </c>
      <c r="F531" s="30">
        <f t="shared" si="78"/>
        <v>628.81500000000005</v>
      </c>
      <c r="G531" s="30">
        <f t="shared" si="78"/>
        <v>477.92</v>
      </c>
      <c r="H531" s="30">
        <f t="shared" si="78"/>
        <v>403.245</v>
      </c>
      <c r="J531" s="110"/>
      <c r="K531" s="110"/>
      <c r="L531" s="110"/>
      <c r="M531" s="110"/>
    </row>
    <row r="532" spans="1:13" ht="15" hidden="1" x14ac:dyDescent="0.2">
      <c r="A532" s="15">
        <v>20</v>
      </c>
      <c r="B532" s="18"/>
      <c r="C532" s="30">
        <f t="shared" ref="C532:H532" si="79">C157*$L$4</f>
        <v>1040.3</v>
      </c>
      <c r="D532" s="30">
        <f t="shared" si="79"/>
        <v>903.82500000000005</v>
      </c>
      <c r="E532" s="30">
        <f t="shared" si="79"/>
        <v>824</v>
      </c>
      <c r="F532" s="30">
        <f t="shared" si="79"/>
        <v>643.75</v>
      </c>
      <c r="G532" s="30">
        <f t="shared" si="79"/>
        <v>487.19</v>
      </c>
      <c r="H532" s="30">
        <f t="shared" si="79"/>
        <v>410.97</v>
      </c>
      <c r="J532" s="110"/>
      <c r="K532" s="110"/>
      <c r="L532" s="110"/>
      <c r="M532" s="110"/>
    </row>
    <row r="533" spans="1:13" ht="15" hidden="1" x14ac:dyDescent="0.2">
      <c r="A533" s="15">
        <v>21</v>
      </c>
      <c r="B533" s="18"/>
      <c r="C533" s="30">
        <f t="shared" ref="C533:H533" si="80">C158*$L$4</f>
        <v>1056.2650000000001</v>
      </c>
      <c r="D533" s="30">
        <f t="shared" si="80"/>
        <v>919.79000000000008</v>
      </c>
      <c r="E533" s="30">
        <f t="shared" si="80"/>
        <v>837.39</v>
      </c>
      <c r="F533" s="30">
        <f t="shared" si="80"/>
        <v>656.625</v>
      </c>
      <c r="G533" s="30">
        <f t="shared" si="80"/>
        <v>495.94499999999999</v>
      </c>
      <c r="H533" s="30">
        <f t="shared" si="80"/>
        <v>418.18</v>
      </c>
      <c r="J533" s="110"/>
      <c r="K533" s="110"/>
      <c r="L533" s="110"/>
      <c r="M533" s="110"/>
    </row>
    <row r="534" spans="1:13" ht="15" hidden="1" x14ac:dyDescent="0.2">
      <c r="A534" s="15">
        <v>22</v>
      </c>
      <c r="B534" s="18"/>
      <c r="C534" s="30">
        <f t="shared" ref="C534:H534" si="81">C159*$L$4</f>
        <v>1074.29</v>
      </c>
      <c r="D534" s="30">
        <f t="shared" si="81"/>
        <v>936.27</v>
      </c>
      <c r="E534" s="30">
        <f t="shared" si="81"/>
        <v>851.81000000000006</v>
      </c>
      <c r="F534" s="30">
        <f t="shared" si="81"/>
        <v>669.5</v>
      </c>
      <c r="G534" s="30">
        <f t="shared" si="81"/>
        <v>504.7</v>
      </c>
      <c r="H534" s="30">
        <f t="shared" si="81"/>
        <v>425.90500000000003</v>
      </c>
      <c r="J534" s="110"/>
      <c r="K534" s="110"/>
      <c r="L534" s="110"/>
      <c r="M534" s="110"/>
    </row>
    <row r="535" spans="1:13" ht="15" hidden="1" x14ac:dyDescent="0.2">
      <c r="A535" s="15">
        <v>23</v>
      </c>
      <c r="B535" s="18"/>
      <c r="C535" s="30">
        <f t="shared" ref="C535:H535" si="82">C160*$L$4</f>
        <v>1092.83</v>
      </c>
      <c r="D535" s="30">
        <f t="shared" si="82"/>
        <v>950.69</v>
      </c>
      <c r="E535" s="30">
        <f t="shared" si="82"/>
        <v>867.26</v>
      </c>
      <c r="F535" s="30">
        <f t="shared" si="82"/>
        <v>685.46500000000003</v>
      </c>
      <c r="G535" s="30">
        <f t="shared" si="82"/>
        <v>514.48500000000001</v>
      </c>
      <c r="H535" s="30">
        <f t="shared" si="82"/>
        <v>434.14500000000004</v>
      </c>
      <c r="J535" s="110"/>
      <c r="K535" s="110"/>
      <c r="L535" s="110"/>
      <c r="M535" s="110"/>
    </row>
    <row r="536" spans="1:13" ht="15" hidden="1" x14ac:dyDescent="0.2">
      <c r="A536" s="15">
        <v>24</v>
      </c>
      <c r="B536" s="18"/>
      <c r="C536" s="30">
        <f t="shared" ref="C536:H536" si="83">C161*$L$4</f>
        <v>1111.3700000000001</v>
      </c>
      <c r="D536" s="30">
        <f t="shared" si="83"/>
        <v>966.65499999999997</v>
      </c>
      <c r="E536" s="30">
        <f t="shared" si="83"/>
        <v>881.68000000000006</v>
      </c>
      <c r="F536" s="30">
        <f t="shared" si="83"/>
        <v>699.37</v>
      </c>
      <c r="G536" s="30">
        <f t="shared" si="83"/>
        <v>523.24</v>
      </c>
      <c r="H536" s="30">
        <f t="shared" si="83"/>
        <v>441.35500000000002</v>
      </c>
      <c r="J536" s="110"/>
      <c r="K536" s="110"/>
      <c r="L536" s="110"/>
      <c r="M536" s="110"/>
    </row>
    <row r="537" spans="1:13" ht="15" hidden="1" x14ac:dyDescent="0.2">
      <c r="A537" s="15">
        <v>25</v>
      </c>
      <c r="B537" s="18"/>
      <c r="C537" s="30">
        <f t="shared" ref="C537:H537" si="84">C162*$L$4</f>
        <v>1127.8500000000001</v>
      </c>
      <c r="D537" s="30">
        <f t="shared" si="84"/>
        <v>980.56000000000006</v>
      </c>
      <c r="E537" s="30">
        <f t="shared" si="84"/>
        <v>895.58500000000004</v>
      </c>
      <c r="F537" s="30">
        <f t="shared" si="84"/>
        <v>713.27499999999998</v>
      </c>
      <c r="G537" s="30">
        <f t="shared" si="84"/>
        <v>533.54</v>
      </c>
      <c r="H537" s="30">
        <f t="shared" si="84"/>
        <v>450.625</v>
      </c>
      <c r="J537" s="110"/>
      <c r="K537" s="110"/>
      <c r="L537" s="110"/>
      <c r="M537" s="110"/>
    </row>
    <row r="538" spans="1:13" ht="15" hidden="1" x14ac:dyDescent="0.2">
      <c r="A538" s="15">
        <v>26</v>
      </c>
      <c r="B538" s="18"/>
      <c r="C538" s="30">
        <f t="shared" ref="C538:H538" si="85">C163*$L$4</f>
        <v>1145.875</v>
      </c>
      <c r="D538" s="30">
        <f t="shared" si="85"/>
        <v>997.04000000000008</v>
      </c>
      <c r="E538" s="30">
        <f t="shared" si="85"/>
        <v>909.49</v>
      </c>
      <c r="F538" s="30">
        <f t="shared" si="85"/>
        <v>728.72500000000002</v>
      </c>
      <c r="G538" s="30">
        <f t="shared" si="85"/>
        <v>542.81000000000006</v>
      </c>
      <c r="H538" s="30">
        <f t="shared" si="85"/>
        <v>458.35</v>
      </c>
      <c r="J538" s="110"/>
      <c r="K538" s="110"/>
      <c r="L538" s="110"/>
      <c r="M538" s="110"/>
    </row>
    <row r="539" spans="1:13" ht="15" hidden="1" x14ac:dyDescent="0.2">
      <c r="A539" s="15">
        <v>27</v>
      </c>
      <c r="B539" s="18"/>
      <c r="C539" s="30">
        <f t="shared" ref="C539:H539" si="86">C164*$L$4</f>
        <v>1164.93</v>
      </c>
      <c r="D539" s="30">
        <f t="shared" si="86"/>
        <v>1012.49</v>
      </c>
      <c r="E539" s="30">
        <f t="shared" si="86"/>
        <v>923.39499999999998</v>
      </c>
      <c r="F539" s="30">
        <f t="shared" si="86"/>
        <v>740.05500000000006</v>
      </c>
      <c r="G539" s="30">
        <f t="shared" si="86"/>
        <v>551.05000000000007</v>
      </c>
      <c r="H539" s="30">
        <f t="shared" si="86"/>
        <v>465.04500000000002</v>
      </c>
      <c r="J539" s="110"/>
      <c r="K539" s="110"/>
      <c r="L539" s="110"/>
      <c r="M539" s="110"/>
    </row>
    <row r="540" spans="1:13" ht="15" hidden="1" x14ac:dyDescent="0.2">
      <c r="A540" s="15">
        <v>28</v>
      </c>
      <c r="B540" s="18"/>
      <c r="C540" s="30">
        <f t="shared" ref="C540:H540" si="87">C165*$L$4</f>
        <v>1185.53</v>
      </c>
      <c r="D540" s="30">
        <f t="shared" si="87"/>
        <v>1031.03</v>
      </c>
      <c r="E540" s="30">
        <f t="shared" si="87"/>
        <v>939.36</v>
      </c>
      <c r="F540" s="30">
        <f t="shared" si="87"/>
        <v>759.11</v>
      </c>
      <c r="G540" s="30">
        <f t="shared" si="87"/>
        <v>563.92500000000007</v>
      </c>
      <c r="H540" s="30">
        <f t="shared" si="87"/>
        <v>475.34500000000003</v>
      </c>
      <c r="J540" s="110"/>
      <c r="K540" s="110"/>
      <c r="L540" s="110"/>
      <c r="M540" s="110"/>
    </row>
    <row r="541" spans="1:13" ht="15" hidden="1" x14ac:dyDescent="0.2">
      <c r="A541" s="15">
        <v>29</v>
      </c>
      <c r="B541" s="18"/>
      <c r="C541" s="30">
        <f t="shared" ref="C541:H541" si="88">C166*$L$4</f>
        <v>1207.1600000000001</v>
      </c>
      <c r="D541" s="30">
        <f t="shared" si="88"/>
        <v>1049.57</v>
      </c>
      <c r="E541" s="30">
        <f t="shared" si="88"/>
        <v>956.87</v>
      </c>
      <c r="F541" s="30">
        <f t="shared" si="88"/>
        <v>775.59</v>
      </c>
      <c r="G541" s="30">
        <f t="shared" si="88"/>
        <v>574.22500000000002</v>
      </c>
      <c r="H541" s="30">
        <f t="shared" si="88"/>
        <v>484.61500000000001</v>
      </c>
      <c r="J541" s="110"/>
      <c r="K541" s="110"/>
      <c r="L541" s="110"/>
      <c r="M541" s="110"/>
    </row>
    <row r="542" spans="1:13" ht="15" hidden="1" x14ac:dyDescent="0.2">
      <c r="A542" s="15">
        <v>30</v>
      </c>
      <c r="B542" s="18"/>
      <c r="C542" s="30">
        <f t="shared" ref="C542:H542" si="89">C167*$L$4</f>
        <v>1227.76</v>
      </c>
      <c r="D542" s="30">
        <f t="shared" si="89"/>
        <v>1066.05</v>
      </c>
      <c r="E542" s="30">
        <f t="shared" si="89"/>
        <v>972.32</v>
      </c>
      <c r="F542" s="30">
        <f t="shared" si="89"/>
        <v>793.1</v>
      </c>
      <c r="G542" s="30">
        <f t="shared" si="89"/>
        <v>587.1</v>
      </c>
      <c r="H542" s="30">
        <f t="shared" si="89"/>
        <v>495.43</v>
      </c>
      <c r="J542" s="110"/>
      <c r="K542" s="110"/>
      <c r="L542" s="110"/>
      <c r="M542" s="110"/>
    </row>
    <row r="543" spans="1:13" ht="15" hidden="1" x14ac:dyDescent="0.2">
      <c r="A543" s="15">
        <v>31</v>
      </c>
      <c r="B543" s="18"/>
      <c r="C543" s="30">
        <f t="shared" ref="C543:H543" si="90">C168*$L$4</f>
        <v>1247.845</v>
      </c>
      <c r="D543" s="30">
        <f t="shared" si="90"/>
        <v>1087.165</v>
      </c>
      <c r="E543" s="30">
        <f t="shared" si="90"/>
        <v>990.34500000000003</v>
      </c>
      <c r="F543" s="30">
        <f t="shared" si="90"/>
        <v>811.64</v>
      </c>
      <c r="G543" s="30">
        <f t="shared" si="90"/>
        <v>597.4</v>
      </c>
      <c r="H543" s="30">
        <f t="shared" si="90"/>
        <v>503.67</v>
      </c>
      <c r="J543" s="110"/>
      <c r="K543" s="110"/>
      <c r="L543" s="110"/>
      <c r="M543" s="110"/>
    </row>
    <row r="544" spans="1:13" ht="15" hidden="1" x14ac:dyDescent="0.2">
      <c r="A544" s="15">
        <v>32</v>
      </c>
      <c r="B544" s="18"/>
      <c r="C544" s="30">
        <f t="shared" ref="C544:H544" si="91">C169*$L$4</f>
        <v>1268.4449999999999</v>
      </c>
      <c r="D544" s="30">
        <f t="shared" si="91"/>
        <v>1104.1600000000001</v>
      </c>
      <c r="E544" s="30">
        <f t="shared" si="91"/>
        <v>1005.7950000000001</v>
      </c>
      <c r="F544" s="30">
        <f t="shared" si="91"/>
        <v>830.18000000000006</v>
      </c>
      <c r="G544" s="30">
        <f t="shared" si="91"/>
        <v>609.76</v>
      </c>
      <c r="H544" s="30">
        <f t="shared" si="91"/>
        <v>515</v>
      </c>
      <c r="J544" s="110"/>
      <c r="K544" s="110"/>
      <c r="L544" s="110"/>
      <c r="M544" s="110"/>
    </row>
    <row r="545" spans="1:13" ht="15" hidden="1" x14ac:dyDescent="0.2">
      <c r="A545" s="15">
        <v>33</v>
      </c>
      <c r="B545" s="18"/>
      <c r="C545" s="30">
        <f t="shared" ref="C545:H545" si="92">C170*$L$4</f>
        <v>1302.95</v>
      </c>
      <c r="D545" s="30">
        <f t="shared" si="92"/>
        <v>1133.5150000000001</v>
      </c>
      <c r="E545" s="30">
        <f t="shared" si="92"/>
        <v>1034.635</v>
      </c>
      <c r="F545" s="30">
        <f t="shared" si="92"/>
        <v>854.9</v>
      </c>
      <c r="G545" s="30">
        <f t="shared" si="92"/>
        <v>629.33000000000004</v>
      </c>
      <c r="H545" s="30">
        <f t="shared" si="92"/>
        <v>531.48</v>
      </c>
      <c r="J545" s="110"/>
      <c r="K545" s="110"/>
      <c r="L545" s="110"/>
      <c r="M545" s="110"/>
    </row>
    <row r="546" spans="1:13" ht="15" hidden="1" x14ac:dyDescent="0.2">
      <c r="A546" s="15">
        <v>34</v>
      </c>
      <c r="B546" s="18"/>
      <c r="C546" s="30">
        <f t="shared" ref="C546:H546" si="93">C171*$L$4</f>
        <v>1337.4549999999999</v>
      </c>
      <c r="D546" s="30">
        <f t="shared" si="93"/>
        <v>1164.93</v>
      </c>
      <c r="E546" s="30">
        <f t="shared" si="93"/>
        <v>1061.93</v>
      </c>
      <c r="F546" s="30">
        <f t="shared" si="93"/>
        <v>878.59</v>
      </c>
      <c r="G546" s="30">
        <f t="shared" si="93"/>
        <v>645.81000000000006</v>
      </c>
      <c r="H546" s="30">
        <f t="shared" si="93"/>
        <v>544.87</v>
      </c>
      <c r="J546" s="110"/>
      <c r="K546" s="110"/>
      <c r="L546" s="110"/>
      <c r="M546" s="110"/>
    </row>
    <row r="547" spans="1:13" ht="15" hidden="1" x14ac:dyDescent="0.2">
      <c r="A547" s="15">
        <v>35</v>
      </c>
      <c r="B547" s="18"/>
      <c r="C547" s="30">
        <f t="shared" ref="C547:H547" si="94">C172*$L$4</f>
        <v>1373.5050000000001</v>
      </c>
      <c r="D547" s="30">
        <f t="shared" si="94"/>
        <v>1194.2850000000001</v>
      </c>
      <c r="E547" s="30">
        <f t="shared" si="94"/>
        <v>1089.2250000000001</v>
      </c>
      <c r="F547" s="30">
        <f t="shared" si="94"/>
        <v>904.34</v>
      </c>
      <c r="G547" s="30">
        <f t="shared" si="94"/>
        <v>664.35</v>
      </c>
      <c r="H547" s="30">
        <f t="shared" si="94"/>
        <v>560.32000000000005</v>
      </c>
      <c r="J547" s="110"/>
      <c r="K547" s="110"/>
      <c r="L547" s="110"/>
      <c r="M547" s="110"/>
    </row>
    <row r="548" spans="1:13" ht="15" hidden="1" x14ac:dyDescent="0.2">
      <c r="A548" s="15">
        <v>36</v>
      </c>
      <c r="B548" s="18"/>
      <c r="C548" s="30">
        <f t="shared" ref="C548:H548" si="95">C173*$L$4</f>
        <v>1406.98</v>
      </c>
      <c r="D548" s="30">
        <f t="shared" si="95"/>
        <v>1225.7</v>
      </c>
      <c r="E548" s="30">
        <f t="shared" si="95"/>
        <v>1116.52</v>
      </c>
      <c r="F548" s="30">
        <f t="shared" si="95"/>
        <v>930.09</v>
      </c>
      <c r="G548" s="30">
        <f t="shared" si="95"/>
        <v>682.375</v>
      </c>
      <c r="H548" s="30">
        <f t="shared" si="95"/>
        <v>576.28499999999997</v>
      </c>
      <c r="J548" s="110"/>
      <c r="K548" s="110"/>
      <c r="L548" s="110"/>
      <c r="M548" s="110"/>
    </row>
    <row r="549" spans="1:13" ht="15" hidden="1" x14ac:dyDescent="0.2">
      <c r="A549" s="15">
        <v>37</v>
      </c>
      <c r="B549" s="18"/>
      <c r="C549" s="30">
        <f t="shared" ref="C549:H549" si="96">C174*$L$4</f>
        <v>1441.4850000000001</v>
      </c>
      <c r="D549" s="30">
        <f t="shared" si="96"/>
        <v>1254.0250000000001</v>
      </c>
      <c r="E549" s="30">
        <f t="shared" si="96"/>
        <v>1144.845</v>
      </c>
      <c r="F549" s="30">
        <f t="shared" si="96"/>
        <v>956.35500000000002</v>
      </c>
      <c r="G549" s="30">
        <f t="shared" si="96"/>
        <v>699.88499999999999</v>
      </c>
      <c r="H549" s="30">
        <f t="shared" si="96"/>
        <v>590.19000000000005</v>
      </c>
      <c r="J549" s="110"/>
      <c r="K549" s="110"/>
      <c r="L549" s="110"/>
      <c r="M549" s="110"/>
    </row>
    <row r="550" spans="1:13" ht="15" hidden="1" x14ac:dyDescent="0.2">
      <c r="A550" s="15">
        <v>38</v>
      </c>
      <c r="B550" s="18"/>
      <c r="C550" s="30">
        <f t="shared" ref="C550:H550" si="97">C175*$L$4</f>
        <v>1478.05</v>
      </c>
      <c r="D550" s="30">
        <f t="shared" si="97"/>
        <v>1284.4100000000001</v>
      </c>
      <c r="E550" s="30">
        <f t="shared" si="97"/>
        <v>1172.655</v>
      </c>
      <c r="F550" s="30">
        <f t="shared" si="97"/>
        <v>983.65</v>
      </c>
      <c r="G550" s="30">
        <f t="shared" si="97"/>
        <v>717.91</v>
      </c>
      <c r="H550" s="30">
        <f t="shared" si="97"/>
        <v>605.125</v>
      </c>
      <c r="J550" s="110"/>
      <c r="K550" s="110"/>
      <c r="L550" s="110"/>
      <c r="M550" s="110"/>
    </row>
    <row r="551" spans="1:13" ht="15" hidden="1" x14ac:dyDescent="0.2">
      <c r="A551" s="15">
        <v>39</v>
      </c>
      <c r="B551" s="18"/>
      <c r="C551" s="30">
        <f t="shared" ref="C551:H551" si="98">C176*$L$4</f>
        <v>1512.5550000000001</v>
      </c>
      <c r="D551" s="30">
        <f t="shared" si="98"/>
        <v>1315.825</v>
      </c>
      <c r="E551" s="30">
        <f t="shared" si="98"/>
        <v>1199.95</v>
      </c>
      <c r="F551" s="30">
        <f t="shared" si="98"/>
        <v>1010.4300000000001</v>
      </c>
      <c r="G551" s="30">
        <f t="shared" si="98"/>
        <v>736.45</v>
      </c>
      <c r="H551" s="30">
        <f t="shared" si="98"/>
        <v>621.09</v>
      </c>
      <c r="J551" s="110"/>
      <c r="K551" s="110"/>
      <c r="L551" s="110"/>
      <c r="M551" s="110"/>
    </row>
    <row r="552" spans="1:13" ht="15" hidden="1" x14ac:dyDescent="0.2">
      <c r="A552" s="15">
        <v>40</v>
      </c>
      <c r="B552" s="18"/>
      <c r="C552" s="30">
        <f t="shared" ref="C552:H552" si="99">C177*$L$4</f>
        <v>1551.18</v>
      </c>
      <c r="D552" s="30">
        <f t="shared" si="99"/>
        <v>1347.24</v>
      </c>
      <c r="E552" s="30">
        <f t="shared" si="99"/>
        <v>1227.76</v>
      </c>
      <c r="F552" s="30">
        <f t="shared" si="99"/>
        <v>1036.6949999999999</v>
      </c>
      <c r="G552" s="30">
        <f t="shared" si="99"/>
        <v>754.99</v>
      </c>
      <c r="H552" s="30">
        <f t="shared" si="99"/>
        <v>636.54</v>
      </c>
      <c r="J552" s="110"/>
      <c r="K552" s="110"/>
      <c r="L552" s="110"/>
      <c r="M552" s="110"/>
    </row>
    <row r="553" spans="1:13" ht="15" hidden="1" x14ac:dyDescent="0.2">
      <c r="A553" s="15">
        <v>41</v>
      </c>
      <c r="B553" s="18"/>
      <c r="C553" s="30">
        <f t="shared" ref="C553:H553" si="100">C178*$L$4</f>
        <v>1637.7</v>
      </c>
      <c r="D553" s="30">
        <f t="shared" si="100"/>
        <v>1423.46</v>
      </c>
      <c r="E553" s="30">
        <f t="shared" si="100"/>
        <v>1299.8600000000001</v>
      </c>
      <c r="F553" s="30">
        <f t="shared" si="100"/>
        <v>1099.5250000000001</v>
      </c>
      <c r="G553" s="30">
        <f t="shared" si="100"/>
        <v>797.73500000000001</v>
      </c>
      <c r="H553" s="30">
        <f t="shared" si="100"/>
        <v>673.10500000000002</v>
      </c>
      <c r="J553" s="110"/>
      <c r="K553" s="110"/>
      <c r="L553" s="110"/>
      <c r="M553" s="110"/>
    </row>
    <row r="554" spans="1:13" ht="15" hidden="1" x14ac:dyDescent="0.2">
      <c r="A554" s="15">
        <v>42</v>
      </c>
      <c r="B554" s="18"/>
      <c r="C554" s="30">
        <f t="shared" ref="C554:H554" si="101">C179*$L$4</f>
        <v>1674.78</v>
      </c>
      <c r="D554" s="30">
        <f t="shared" si="101"/>
        <v>1455.39</v>
      </c>
      <c r="E554" s="30">
        <f t="shared" si="101"/>
        <v>1326.64</v>
      </c>
      <c r="F554" s="30">
        <f t="shared" si="101"/>
        <v>1127.335</v>
      </c>
      <c r="G554" s="30">
        <f t="shared" si="101"/>
        <v>816.27499999999998</v>
      </c>
      <c r="H554" s="30">
        <f t="shared" si="101"/>
        <v>689.07</v>
      </c>
      <c r="J554" s="110"/>
      <c r="K554" s="110"/>
      <c r="L554" s="110"/>
      <c r="M554" s="110"/>
    </row>
    <row r="555" spans="1:13" ht="15" hidden="1" x14ac:dyDescent="0.2">
      <c r="A555" s="15">
        <v>43</v>
      </c>
      <c r="B555" s="18"/>
      <c r="C555" s="30">
        <f t="shared" ref="C555:H555" si="102">C180*$L$4</f>
        <v>1740.1849999999999</v>
      </c>
      <c r="D555" s="30">
        <f t="shared" si="102"/>
        <v>1514.615</v>
      </c>
      <c r="E555" s="30">
        <f t="shared" si="102"/>
        <v>1380.7150000000001</v>
      </c>
      <c r="F555" s="30">
        <f t="shared" si="102"/>
        <v>1177.29</v>
      </c>
      <c r="G555" s="30">
        <f t="shared" si="102"/>
        <v>852.84</v>
      </c>
      <c r="H555" s="30">
        <f t="shared" si="102"/>
        <v>719.97</v>
      </c>
      <c r="J555" s="110"/>
      <c r="K555" s="110"/>
      <c r="L555" s="110"/>
      <c r="M555" s="110"/>
    </row>
    <row r="556" spans="1:13" ht="15" hidden="1" x14ac:dyDescent="0.2">
      <c r="A556" s="15">
        <v>44</v>
      </c>
      <c r="B556" s="18"/>
      <c r="C556" s="30">
        <f t="shared" ref="C556:H556" si="103">C181*$L$4</f>
        <v>1806.6200000000001</v>
      </c>
      <c r="D556" s="30">
        <f t="shared" si="103"/>
        <v>1570.75</v>
      </c>
      <c r="E556" s="30">
        <f t="shared" si="103"/>
        <v>1432.73</v>
      </c>
      <c r="F556" s="30">
        <f t="shared" si="103"/>
        <v>1225.7</v>
      </c>
      <c r="G556" s="30">
        <f t="shared" si="103"/>
        <v>887.34500000000003</v>
      </c>
      <c r="H556" s="30">
        <f t="shared" si="103"/>
        <v>748.81000000000006</v>
      </c>
      <c r="J556" s="110"/>
      <c r="K556" s="110"/>
      <c r="L556" s="110"/>
      <c r="M556" s="110"/>
    </row>
    <row r="557" spans="1:13" ht="15" hidden="1" x14ac:dyDescent="0.2">
      <c r="A557" s="15">
        <v>45</v>
      </c>
      <c r="B557" s="18"/>
      <c r="C557" s="30">
        <f t="shared" ref="C557:H557" si="104">C182*$L$4</f>
        <v>1874.085</v>
      </c>
      <c r="D557" s="30">
        <f t="shared" si="104"/>
        <v>1628.43</v>
      </c>
      <c r="E557" s="30">
        <f t="shared" si="104"/>
        <v>1485.7750000000001</v>
      </c>
      <c r="F557" s="30">
        <f t="shared" si="104"/>
        <v>1276.17</v>
      </c>
      <c r="G557" s="30">
        <f t="shared" si="104"/>
        <v>921.33500000000004</v>
      </c>
      <c r="H557" s="30">
        <f t="shared" si="104"/>
        <v>777.65</v>
      </c>
      <c r="J557" s="110"/>
      <c r="K557" s="110"/>
      <c r="L557" s="110"/>
      <c r="M557" s="110"/>
    </row>
    <row r="558" spans="1:13" ht="15" hidden="1" x14ac:dyDescent="0.2">
      <c r="A558" s="15">
        <v>46</v>
      </c>
      <c r="B558" s="18"/>
      <c r="C558" s="30">
        <f t="shared" ref="C558:H558" si="105">C183*$L$4</f>
        <v>1939.49</v>
      </c>
      <c r="D558" s="30">
        <f t="shared" si="105"/>
        <v>1686.625</v>
      </c>
      <c r="E558" s="30">
        <f t="shared" si="105"/>
        <v>1538.82</v>
      </c>
      <c r="F558" s="30">
        <f t="shared" si="105"/>
        <v>1325.095</v>
      </c>
      <c r="G558" s="30">
        <f t="shared" si="105"/>
        <v>956.35500000000002</v>
      </c>
      <c r="H558" s="30">
        <f t="shared" si="105"/>
        <v>807.005</v>
      </c>
      <c r="J558" s="110"/>
      <c r="K558" s="110"/>
      <c r="L558" s="110"/>
      <c r="M558" s="110"/>
    </row>
    <row r="559" spans="1:13" ht="15" hidden="1" x14ac:dyDescent="0.2">
      <c r="A559" s="15">
        <v>47</v>
      </c>
      <c r="B559" s="18"/>
      <c r="C559" s="30">
        <f t="shared" ref="C559:H559" si="106">C184*$L$4</f>
        <v>2005.41</v>
      </c>
      <c r="D559" s="30">
        <f t="shared" si="106"/>
        <v>1744.3050000000001</v>
      </c>
      <c r="E559" s="30">
        <f t="shared" si="106"/>
        <v>1590.835</v>
      </c>
      <c r="F559" s="30">
        <f t="shared" si="106"/>
        <v>1375.05</v>
      </c>
      <c r="G559" s="30">
        <f t="shared" si="106"/>
        <v>990.86</v>
      </c>
      <c r="H559" s="30">
        <f t="shared" si="106"/>
        <v>836.36</v>
      </c>
      <c r="J559" s="110"/>
      <c r="K559" s="110"/>
      <c r="L559" s="110"/>
      <c r="M559" s="110"/>
    </row>
    <row r="560" spans="1:13" ht="15" hidden="1" x14ac:dyDescent="0.2">
      <c r="A560" s="15">
        <v>48</v>
      </c>
      <c r="B560" s="18"/>
      <c r="C560" s="30">
        <f t="shared" ref="C560:H560" si="107">C185*$L$4</f>
        <v>2076.9949999999999</v>
      </c>
      <c r="D560" s="30">
        <f t="shared" si="107"/>
        <v>1805.5900000000001</v>
      </c>
      <c r="E560" s="30">
        <f t="shared" si="107"/>
        <v>1646.4550000000002</v>
      </c>
      <c r="F560" s="30">
        <f t="shared" si="107"/>
        <v>1428.095</v>
      </c>
      <c r="G560" s="30">
        <f t="shared" si="107"/>
        <v>1026.395</v>
      </c>
      <c r="H560" s="30">
        <f t="shared" si="107"/>
        <v>866.23</v>
      </c>
      <c r="J560" s="110"/>
      <c r="K560" s="110"/>
      <c r="L560" s="110"/>
      <c r="M560" s="110"/>
    </row>
    <row r="561" spans="1:13" ht="15" hidden="1" x14ac:dyDescent="0.2">
      <c r="A561" s="15">
        <v>49</v>
      </c>
      <c r="B561" s="18"/>
      <c r="C561" s="30">
        <f t="shared" ref="C561:H561" si="108">C186*$L$4</f>
        <v>2148.58</v>
      </c>
      <c r="D561" s="30">
        <f t="shared" si="108"/>
        <v>1867.905</v>
      </c>
      <c r="E561" s="30">
        <f t="shared" si="108"/>
        <v>1702.5900000000001</v>
      </c>
      <c r="F561" s="30">
        <f t="shared" si="108"/>
        <v>1479.08</v>
      </c>
      <c r="G561" s="30">
        <f t="shared" si="108"/>
        <v>1062.96</v>
      </c>
      <c r="H561" s="30">
        <f t="shared" si="108"/>
        <v>896.61500000000001</v>
      </c>
      <c r="J561" s="110"/>
      <c r="K561" s="110"/>
      <c r="L561" s="110"/>
      <c r="M561" s="110"/>
    </row>
    <row r="562" spans="1:13" ht="15" hidden="1" x14ac:dyDescent="0.2">
      <c r="A562" s="15">
        <v>50</v>
      </c>
      <c r="B562" s="18"/>
      <c r="C562" s="30">
        <f t="shared" ref="C562:H562" si="109">C187*$L$4</f>
        <v>2217.59</v>
      </c>
      <c r="D562" s="30">
        <f t="shared" si="109"/>
        <v>1928.675</v>
      </c>
      <c r="E562" s="30">
        <f t="shared" si="109"/>
        <v>1757.18</v>
      </c>
      <c r="F562" s="30">
        <f t="shared" si="109"/>
        <v>1531.6100000000001</v>
      </c>
      <c r="G562" s="30">
        <f t="shared" si="109"/>
        <v>1098.4950000000001</v>
      </c>
      <c r="H562" s="30">
        <f t="shared" si="109"/>
        <v>928.03</v>
      </c>
      <c r="J562" s="110"/>
      <c r="K562" s="110"/>
      <c r="L562" s="110"/>
      <c r="M562" s="110"/>
    </row>
    <row r="563" spans="1:13" ht="15" hidden="1" x14ac:dyDescent="0.2">
      <c r="A563" s="15">
        <v>51</v>
      </c>
      <c r="B563" s="18"/>
      <c r="C563" s="30">
        <f t="shared" ref="C563:H563" si="110">C188*$L$4</f>
        <v>2361.2750000000001</v>
      </c>
      <c r="D563" s="30">
        <f t="shared" si="110"/>
        <v>2053.8200000000002</v>
      </c>
      <c r="E563" s="30">
        <f t="shared" si="110"/>
        <v>1872.54</v>
      </c>
      <c r="F563" s="30">
        <f t="shared" si="110"/>
        <v>1635.125</v>
      </c>
      <c r="G563" s="30">
        <f t="shared" si="110"/>
        <v>1173.17</v>
      </c>
      <c r="H563" s="30">
        <f t="shared" si="110"/>
        <v>988.80000000000007</v>
      </c>
      <c r="J563" s="110"/>
      <c r="K563" s="110"/>
      <c r="L563" s="110"/>
      <c r="M563" s="110"/>
    </row>
    <row r="564" spans="1:13" ht="15" hidden="1" x14ac:dyDescent="0.2">
      <c r="A564" s="15">
        <v>52</v>
      </c>
      <c r="B564" s="18"/>
      <c r="C564" s="30">
        <f t="shared" ref="C564:H564" si="111">C189*$L$4</f>
        <v>2433.375</v>
      </c>
      <c r="D564" s="30">
        <f t="shared" si="111"/>
        <v>2115.62</v>
      </c>
      <c r="E564" s="30">
        <f t="shared" si="111"/>
        <v>1930.22</v>
      </c>
      <c r="F564" s="30">
        <f t="shared" si="111"/>
        <v>1686.625</v>
      </c>
      <c r="G564" s="30">
        <f t="shared" si="111"/>
        <v>1209.7350000000001</v>
      </c>
      <c r="H564" s="30">
        <f t="shared" si="111"/>
        <v>1020.73</v>
      </c>
      <c r="J564" s="110"/>
      <c r="K564" s="110"/>
      <c r="L564" s="110"/>
      <c r="M564" s="110"/>
    </row>
    <row r="565" spans="1:13" ht="15" hidden="1" x14ac:dyDescent="0.2">
      <c r="A565" s="15">
        <v>53</v>
      </c>
      <c r="B565" s="18"/>
      <c r="C565" s="30">
        <f t="shared" ref="C565:H565" si="112">C190*$L$4</f>
        <v>2520.9250000000002</v>
      </c>
      <c r="D565" s="30">
        <f t="shared" si="112"/>
        <v>2192.87</v>
      </c>
      <c r="E565" s="30">
        <f t="shared" si="112"/>
        <v>1998.7150000000001</v>
      </c>
      <c r="F565" s="30">
        <f t="shared" si="112"/>
        <v>1754.605</v>
      </c>
      <c r="G565" s="30">
        <f t="shared" si="112"/>
        <v>1254.54</v>
      </c>
      <c r="H565" s="30">
        <f t="shared" si="112"/>
        <v>1058.325</v>
      </c>
      <c r="J565" s="110"/>
      <c r="K565" s="110"/>
      <c r="L565" s="110"/>
      <c r="M565" s="110"/>
    </row>
    <row r="566" spans="1:13" ht="15" hidden="1" x14ac:dyDescent="0.2">
      <c r="A566" s="15">
        <v>54</v>
      </c>
      <c r="B566" s="18"/>
      <c r="C566" s="30">
        <f t="shared" ref="C566:H566" si="113">C191*$L$4</f>
        <v>2607.96</v>
      </c>
      <c r="D566" s="30">
        <f t="shared" si="113"/>
        <v>2266</v>
      </c>
      <c r="E566" s="30">
        <f t="shared" si="113"/>
        <v>2067.7249999999999</v>
      </c>
      <c r="F566" s="30">
        <f t="shared" si="113"/>
        <v>1818.98</v>
      </c>
      <c r="G566" s="30">
        <f t="shared" si="113"/>
        <v>1299.345</v>
      </c>
      <c r="H566" s="30">
        <f t="shared" si="113"/>
        <v>1096.4349999999999</v>
      </c>
      <c r="J566" s="110"/>
      <c r="K566" s="110"/>
      <c r="L566" s="110"/>
      <c r="M566" s="110"/>
    </row>
    <row r="567" spans="1:13" ht="15" hidden="1" x14ac:dyDescent="0.2">
      <c r="A567" s="15">
        <v>55</v>
      </c>
      <c r="B567" s="18"/>
      <c r="C567" s="30">
        <f t="shared" ref="C567:H567" si="114">C192*$L$4</f>
        <v>2691.9050000000002</v>
      </c>
      <c r="D567" s="30">
        <f t="shared" si="114"/>
        <v>2342.2200000000003</v>
      </c>
      <c r="E567" s="30">
        <f t="shared" si="114"/>
        <v>2134.16</v>
      </c>
      <c r="F567" s="30">
        <f t="shared" si="114"/>
        <v>1884.385</v>
      </c>
      <c r="G567" s="30">
        <f t="shared" si="114"/>
        <v>1344.15</v>
      </c>
      <c r="H567" s="30">
        <f t="shared" si="114"/>
        <v>1134.5450000000001</v>
      </c>
      <c r="J567" s="110"/>
      <c r="K567" s="110"/>
      <c r="L567" s="110"/>
      <c r="M567" s="110"/>
    </row>
    <row r="568" spans="1:13" ht="15" hidden="1" x14ac:dyDescent="0.2">
      <c r="A568" s="15">
        <v>56</v>
      </c>
      <c r="B568" s="18"/>
      <c r="C568" s="30">
        <f t="shared" ref="C568:H568" si="115">C193*$L$4</f>
        <v>2778.94</v>
      </c>
      <c r="D568" s="30">
        <f t="shared" si="115"/>
        <v>2415.35</v>
      </c>
      <c r="E568" s="30">
        <f t="shared" si="115"/>
        <v>2203.17</v>
      </c>
      <c r="F568" s="30">
        <f t="shared" si="115"/>
        <v>1949.2750000000001</v>
      </c>
      <c r="G568" s="30">
        <f t="shared" si="115"/>
        <v>1389.9850000000001</v>
      </c>
      <c r="H568" s="30">
        <f t="shared" si="115"/>
        <v>1172.1400000000001</v>
      </c>
      <c r="J568" s="110"/>
      <c r="K568" s="110"/>
      <c r="L568" s="110"/>
      <c r="M568" s="110"/>
    </row>
    <row r="569" spans="1:13" ht="15" hidden="1" x14ac:dyDescent="0.2">
      <c r="A569" s="15">
        <v>57</v>
      </c>
      <c r="B569" s="18"/>
      <c r="C569" s="30">
        <f t="shared" ref="C569:H569" si="116">C194*$L$4</f>
        <v>2864.4300000000003</v>
      </c>
      <c r="D569" s="30">
        <f t="shared" si="116"/>
        <v>2490.54</v>
      </c>
      <c r="E569" s="30">
        <f t="shared" si="116"/>
        <v>2271.15</v>
      </c>
      <c r="F569" s="30">
        <f t="shared" si="116"/>
        <v>2014.165</v>
      </c>
      <c r="G569" s="30">
        <f t="shared" si="116"/>
        <v>1433.2450000000001</v>
      </c>
      <c r="H569" s="30">
        <f t="shared" si="116"/>
        <v>1209.22</v>
      </c>
      <c r="J569" s="110"/>
      <c r="K569" s="110"/>
      <c r="L569" s="110"/>
      <c r="M569" s="110"/>
    </row>
    <row r="570" spans="1:13" ht="15" hidden="1" x14ac:dyDescent="0.2">
      <c r="A570" s="15">
        <v>58</v>
      </c>
      <c r="B570" s="18"/>
      <c r="C570" s="30">
        <f t="shared" ref="C570:H570" si="117">C195*$L$4</f>
        <v>2963.8250000000003</v>
      </c>
      <c r="D570" s="30">
        <f t="shared" si="117"/>
        <v>2577.06</v>
      </c>
      <c r="E570" s="30">
        <f t="shared" si="117"/>
        <v>2343.25</v>
      </c>
      <c r="F570" s="30">
        <f t="shared" si="117"/>
        <v>2101.2000000000003</v>
      </c>
      <c r="G570" s="30">
        <f t="shared" si="117"/>
        <v>1490.925</v>
      </c>
      <c r="H570" s="30">
        <f t="shared" si="117"/>
        <v>1258.145</v>
      </c>
      <c r="J570" s="110"/>
      <c r="K570" s="110"/>
      <c r="L570" s="110"/>
      <c r="M570" s="110"/>
    </row>
    <row r="571" spans="1:13" ht="15" hidden="1" x14ac:dyDescent="0.2">
      <c r="A571" s="15">
        <v>59</v>
      </c>
      <c r="B571" s="18"/>
      <c r="C571" s="30">
        <f t="shared" ref="C571:H571" si="118">C196*$L$4</f>
        <v>3062.7049999999999</v>
      </c>
      <c r="D571" s="30">
        <f t="shared" si="118"/>
        <v>2664.0950000000003</v>
      </c>
      <c r="E571" s="30">
        <f t="shared" si="118"/>
        <v>2414.3200000000002</v>
      </c>
      <c r="F571" s="30">
        <f t="shared" si="118"/>
        <v>2186.1750000000002</v>
      </c>
      <c r="G571" s="30">
        <f t="shared" si="118"/>
        <v>1546.03</v>
      </c>
      <c r="H571" s="30">
        <f t="shared" si="118"/>
        <v>1303.98</v>
      </c>
      <c r="J571" s="110"/>
      <c r="K571" s="110"/>
      <c r="L571" s="110"/>
      <c r="M571" s="110"/>
    </row>
    <row r="572" spans="1:13" ht="15" hidden="1" x14ac:dyDescent="0.2">
      <c r="A572" s="15">
        <v>60</v>
      </c>
      <c r="B572" s="18"/>
      <c r="C572" s="30">
        <f t="shared" ref="C572:H572" si="119">C197*$L$4</f>
        <v>3161.585</v>
      </c>
      <c r="D572" s="30">
        <f t="shared" si="119"/>
        <v>2749.07</v>
      </c>
      <c r="E572" s="30">
        <f t="shared" si="119"/>
        <v>2485.9050000000002</v>
      </c>
      <c r="F572" s="30">
        <f t="shared" si="119"/>
        <v>2271.15</v>
      </c>
      <c r="G572" s="30">
        <f t="shared" si="119"/>
        <v>1604.2250000000001</v>
      </c>
      <c r="H572" s="30">
        <f t="shared" si="119"/>
        <v>1352.905</v>
      </c>
      <c r="J572" s="110"/>
      <c r="K572" s="110"/>
      <c r="L572" s="110"/>
      <c r="M572" s="110"/>
    </row>
    <row r="573" spans="1:13" ht="15" hidden="1" x14ac:dyDescent="0.2">
      <c r="A573" s="15">
        <v>61</v>
      </c>
      <c r="B573" s="18"/>
      <c r="C573" s="30">
        <f t="shared" ref="C573:H573" si="120">C198*$L$4</f>
        <v>3332.5650000000001</v>
      </c>
      <c r="D573" s="30">
        <f t="shared" si="120"/>
        <v>2898.42</v>
      </c>
      <c r="E573" s="30">
        <f t="shared" si="120"/>
        <v>2634.2249999999999</v>
      </c>
      <c r="F573" s="30">
        <f t="shared" si="120"/>
        <v>2391.66</v>
      </c>
      <c r="G573" s="30">
        <f t="shared" si="120"/>
        <v>1690.23</v>
      </c>
      <c r="H573" s="30">
        <f t="shared" si="120"/>
        <v>1426.0350000000001</v>
      </c>
      <c r="J573" s="110"/>
      <c r="K573" s="110"/>
      <c r="L573" s="110"/>
      <c r="M573" s="110"/>
    </row>
    <row r="574" spans="1:13" ht="15" hidden="1" x14ac:dyDescent="0.2">
      <c r="A574" s="15">
        <v>62</v>
      </c>
      <c r="B574" s="18"/>
      <c r="C574" s="30">
        <f t="shared" ref="C574:H574" si="121">C199*$L$4</f>
        <v>3485.0050000000001</v>
      </c>
      <c r="D574" s="30">
        <f t="shared" si="121"/>
        <v>3029.23</v>
      </c>
      <c r="E574" s="30">
        <f t="shared" si="121"/>
        <v>2761.9450000000002</v>
      </c>
      <c r="F574" s="30">
        <f t="shared" si="121"/>
        <v>2501.355</v>
      </c>
      <c r="G574" s="30">
        <f t="shared" si="121"/>
        <v>1764.905</v>
      </c>
      <c r="H574" s="30">
        <f t="shared" si="121"/>
        <v>1488.3500000000001</v>
      </c>
      <c r="J574" s="110"/>
      <c r="K574" s="110"/>
      <c r="L574" s="110"/>
      <c r="M574" s="110"/>
    </row>
    <row r="575" spans="1:13" ht="15" hidden="1" x14ac:dyDescent="0.2">
      <c r="A575" s="15">
        <v>63</v>
      </c>
      <c r="B575" s="18"/>
      <c r="C575" s="30">
        <f t="shared" ref="C575:H575" si="122">C200*$L$4</f>
        <v>3661.65</v>
      </c>
      <c r="D575" s="30">
        <f t="shared" si="122"/>
        <v>3185.2750000000001</v>
      </c>
      <c r="E575" s="30">
        <f t="shared" si="122"/>
        <v>2904.085</v>
      </c>
      <c r="F575" s="30">
        <f t="shared" si="122"/>
        <v>2629.59</v>
      </c>
      <c r="G575" s="30">
        <f t="shared" si="122"/>
        <v>1858.1200000000001</v>
      </c>
      <c r="H575" s="30">
        <f t="shared" si="122"/>
        <v>1567.66</v>
      </c>
      <c r="J575" s="110"/>
      <c r="K575" s="110"/>
      <c r="L575" s="110"/>
      <c r="M575" s="110"/>
    </row>
    <row r="576" spans="1:13" ht="15" hidden="1" x14ac:dyDescent="0.2">
      <c r="A576" s="15">
        <v>64</v>
      </c>
      <c r="B576" s="18"/>
      <c r="C576" s="30">
        <f t="shared" ref="C576:H576" si="123">C201*$L$4</f>
        <v>3872.8</v>
      </c>
      <c r="D576" s="30">
        <f t="shared" si="123"/>
        <v>3369.13</v>
      </c>
      <c r="E576" s="30">
        <f t="shared" si="123"/>
        <v>3072.4900000000002</v>
      </c>
      <c r="F576" s="30">
        <f t="shared" si="123"/>
        <v>2779.4549999999999</v>
      </c>
      <c r="G576" s="30">
        <f t="shared" si="123"/>
        <v>1964.7250000000001</v>
      </c>
      <c r="H576" s="30">
        <f t="shared" si="123"/>
        <v>1657.7850000000001</v>
      </c>
      <c r="J576" s="110"/>
      <c r="K576" s="110"/>
      <c r="L576" s="110"/>
      <c r="M576" s="110"/>
    </row>
    <row r="577" spans="1:13" ht="15" hidden="1" x14ac:dyDescent="0.2">
      <c r="A577" s="15">
        <v>65</v>
      </c>
      <c r="B577" s="18"/>
      <c r="C577" s="30">
        <f t="shared" ref="C577:H577" si="124">C202*$L$4</f>
        <v>4127.21</v>
      </c>
      <c r="D577" s="30">
        <f t="shared" si="124"/>
        <v>3588.0050000000001</v>
      </c>
      <c r="E577" s="30">
        <f t="shared" si="124"/>
        <v>3271.28</v>
      </c>
      <c r="F577" s="30">
        <f t="shared" si="124"/>
        <v>2987.5149999999999</v>
      </c>
      <c r="G577" s="30">
        <f t="shared" si="124"/>
        <v>2102.23</v>
      </c>
      <c r="H577" s="30">
        <f t="shared" si="124"/>
        <v>1774.175</v>
      </c>
      <c r="J577" s="110"/>
      <c r="K577" s="110"/>
      <c r="L577" s="110"/>
      <c r="M577" s="110"/>
    </row>
    <row r="578" spans="1:13" ht="15" hidden="1" x14ac:dyDescent="0.2">
      <c r="A578" s="15">
        <v>66</v>
      </c>
      <c r="B578" s="18"/>
      <c r="C578" s="30">
        <f t="shared" ref="C578:H578" si="125">C203*$L$4</f>
        <v>4423.8500000000004</v>
      </c>
      <c r="D578" s="30">
        <f t="shared" si="125"/>
        <v>3848.08</v>
      </c>
      <c r="E578" s="30">
        <f t="shared" si="125"/>
        <v>3507.665</v>
      </c>
      <c r="F578" s="30">
        <f t="shared" si="125"/>
        <v>3226.4749999999999</v>
      </c>
      <c r="G578" s="30">
        <f t="shared" si="125"/>
        <v>2266.5149999999999</v>
      </c>
      <c r="H578" s="30">
        <f t="shared" si="125"/>
        <v>1912.1949999999999</v>
      </c>
      <c r="J578" s="110"/>
      <c r="K578" s="110"/>
      <c r="L578" s="110"/>
      <c r="M578" s="110"/>
    </row>
    <row r="579" spans="1:13" ht="15" hidden="1" x14ac:dyDescent="0.2">
      <c r="A579" s="15">
        <v>67</v>
      </c>
      <c r="B579" s="18"/>
      <c r="C579" s="30">
        <f t="shared" ref="C579:H579" si="126">C204*$L$4</f>
        <v>4776.625</v>
      </c>
      <c r="D579" s="30">
        <f t="shared" si="126"/>
        <v>4152.96</v>
      </c>
      <c r="E579" s="30">
        <f t="shared" si="126"/>
        <v>3788.855</v>
      </c>
      <c r="F579" s="30">
        <f t="shared" si="126"/>
        <v>3485.52</v>
      </c>
      <c r="G579" s="30">
        <f t="shared" si="126"/>
        <v>2448.8250000000003</v>
      </c>
      <c r="H579" s="30">
        <f t="shared" si="126"/>
        <v>2065.665</v>
      </c>
      <c r="J579" s="110"/>
      <c r="K579" s="110"/>
      <c r="L579" s="110"/>
      <c r="M579" s="110"/>
    </row>
    <row r="580" spans="1:13" ht="15" hidden="1" x14ac:dyDescent="0.2">
      <c r="A580" s="15">
        <v>68</v>
      </c>
      <c r="B580" s="18"/>
      <c r="C580" s="30">
        <f t="shared" ref="C580:H580" si="127">C205*$L$4</f>
        <v>5183.4750000000004</v>
      </c>
      <c r="D580" s="30">
        <f t="shared" si="127"/>
        <v>4506.7650000000003</v>
      </c>
      <c r="E580" s="30">
        <f t="shared" si="127"/>
        <v>4109.7</v>
      </c>
      <c r="F580" s="30">
        <f t="shared" si="127"/>
        <v>3780.1</v>
      </c>
      <c r="G580" s="30">
        <f t="shared" si="127"/>
        <v>2653.28</v>
      </c>
      <c r="H580" s="30">
        <f t="shared" si="127"/>
        <v>2238.19</v>
      </c>
      <c r="J580" s="110"/>
      <c r="K580" s="110"/>
      <c r="L580" s="110"/>
      <c r="M580" s="110"/>
    </row>
    <row r="581" spans="1:13" ht="15" hidden="1" x14ac:dyDescent="0.2">
      <c r="A581" s="15">
        <v>69</v>
      </c>
      <c r="B581" s="18"/>
      <c r="C581" s="30">
        <f t="shared" ref="C581:H581" si="128">C206*$L$4</f>
        <v>5654.7</v>
      </c>
      <c r="D581" s="30">
        <f t="shared" si="128"/>
        <v>4917.7349999999997</v>
      </c>
      <c r="E581" s="30">
        <f t="shared" si="128"/>
        <v>4484.62</v>
      </c>
      <c r="F581" s="30">
        <f t="shared" si="128"/>
        <v>4129.2700000000004</v>
      </c>
      <c r="G581" s="30">
        <f t="shared" si="128"/>
        <v>2898.42</v>
      </c>
      <c r="H581" s="30">
        <f t="shared" si="128"/>
        <v>2445.2200000000003</v>
      </c>
      <c r="J581" s="110"/>
      <c r="K581" s="110"/>
      <c r="L581" s="110"/>
      <c r="M581" s="110"/>
    </row>
    <row r="582" spans="1:13" ht="15" hidden="1" x14ac:dyDescent="0.2">
      <c r="A582" s="15">
        <v>70</v>
      </c>
      <c r="B582" s="18"/>
      <c r="C582" s="30">
        <f t="shared" ref="C582:H582" si="129">C207*$L$4</f>
        <v>6203.1750000000002</v>
      </c>
      <c r="D582" s="30">
        <f t="shared" si="129"/>
        <v>5395.14</v>
      </c>
      <c r="E582" s="30">
        <f t="shared" si="129"/>
        <v>4875.5050000000001</v>
      </c>
      <c r="F582" s="30">
        <f t="shared" si="129"/>
        <v>4594.3150000000005</v>
      </c>
      <c r="G582" s="30">
        <f t="shared" si="129"/>
        <v>3204.33</v>
      </c>
      <c r="H582" s="30">
        <f t="shared" si="129"/>
        <v>2703.75</v>
      </c>
      <c r="J582" s="110"/>
      <c r="K582" s="110"/>
      <c r="L582" s="110"/>
      <c r="M582" s="110"/>
    </row>
    <row r="583" spans="1:13" ht="15" hidden="1" x14ac:dyDescent="0.2">
      <c r="A583" s="15">
        <v>71</v>
      </c>
      <c r="B583" s="18"/>
      <c r="C583" s="30">
        <f t="shared" ref="C583:H583" si="130">C208*$L$4</f>
        <v>6830.4450000000006</v>
      </c>
      <c r="D583" s="30">
        <f t="shared" si="130"/>
        <v>5939.4949999999999</v>
      </c>
      <c r="E583" s="30">
        <f t="shared" si="130"/>
        <v>5416.2550000000001</v>
      </c>
      <c r="F583" s="30">
        <f t="shared" si="130"/>
        <v>5058.8450000000003</v>
      </c>
      <c r="G583" s="30">
        <f t="shared" si="130"/>
        <v>3530.3250000000003</v>
      </c>
      <c r="H583" s="30">
        <f t="shared" si="130"/>
        <v>2978.2449999999999</v>
      </c>
      <c r="J583" s="110"/>
      <c r="K583" s="110"/>
      <c r="L583" s="110"/>
      <c r="M583" s="110"/>
    </row>
    <row r="584" spans="1:13" ht="15" hidden="1" x14ac:dyDescent="0.2">
      <c r="A584" s="15">
        <v>72</v>
      </c>
      <c r="B584" s="18"/>
      <c r="C584" s="30">
        <f t="shared" ref="C584:H584" si="131">C209*$L$4</f>
        <v>7557.625</v>
      </c>
      <c r="D584" s="30">
        <f t="shared" si="131"/>
        <v>6572.9450000000006</v>
      </c>
      <c r="E584" s="30">
        <f t="shared" si="131"/>
        <v>5992.0250000000005</v>
      </c>
      <c r="F584" s="30">
        <f t="shared" si="131"/>
        <v>5600.1100000000006</v>
      </c>
      <c r="G584" s="30">
        <f t="shared" si="131"/>
        <v>3906.79</v>
      </c>
      <c r="H584" s="30">
        <f t="shared" si="131"/>
        <v>3296</v>
      </c>
      <c r="J584" s="110"/>
      <c r="K584" s="110"/>
      <c r="L584" s="110"/>
      <c r="M584" s="110"/>
    </row>
    <row r="585" spans="1:13" ht="15" hidden="1" x14ac:dyDescent="0.2">
      <c r="A585" s="15">
        <v>73</v>
      </c>
      <c r="B585" s="18"/>
      <c r="C585" s="30">
        <f t="shared" ref="C585:H585" si="132">C210*$L$4</f>
        <v>8394.5</v>
      </c>
      <c r="D585" s="30">
        <f t="shared" si="132"/>
        <v>7299.0950000000003</v>
      </c>
      <c r="E585" s="30">
        <f t="shared" si="132"/>
        <v>6654.3150000000005</v>
      </c>
      <c r="F585" s="30">
        <f t="shared" si="132"/>
        <v>6214.5050000000001</v>
      </c>
      <c r="G585" s="30">
        <f t="shared" si="132"/>
        <v>4336.8150000000005</v>
      </c>
      <c r="H585" s="30">
        <f t="shared" si="132"/>
        <v>3658.56</v>
      </c>
      <c r="J585" s="110"/>
      <c r="K585" s="110"/>
      <c r="L585" s="110"/>
      <c r="M585" s="110"/>
    </row>
    <row r="586" spans="1:13" ht="15" hidden="1" x14ac:dyDescent="0.2">
      <c r="A586" s="15">
        <v>74</v>
      </c>
      <c r="B586" s="18"/>
      <c r="C586" s="30">
        <f t="shared" ref="C586:H586" si="133">C211*$L$4</f>
        <v>9358.58</v>
      </c>
      <c r="D586" s="30">
        <f t="shared" si="133"/>
        <v>8135.97</v>
      </c>
      <c r="E586" s="30">
        <f t="shared" si="133"/>
        <v>7418.06</v>
      </c>
      <c r="F586" s="30">
        <f t="shared" si="133"/>
        <v>6929.3249999999998</v>
      </c>
      <c r="G586" s="30">
        <f t="shared" si="133"/>
        <v>4835.335</v>
      </c>
      <c r="H586" s="30">
        <f t="shared" si="133"/>
        <v>4079.3150000000001</v>
      </c>
      <c r="J586" s="110"/>
      <c r="K586" s="110"/>
      <c r="L586" s="110"/>
      <c r="M586" s="110"/>
    </row>
    <row r="587" spans="1:13" ht="15" hidden="1" x14ac:dyDescent="0.2">
      <c r="A587" s="15">
        <v>75</v>
      </c>
      <c r="B587" s="18"/>
      <c r="C587" s="30">
        <f t="shared" ref="C587:H587" si="134">C212*$L$4</f>
        <v>10463.77</v>
      </c>
      <c r="D587" s="30">
        <f t="shared" si="134"/>
        <v>9099.5349999999999</v>
      </c>
      <c r="E587" s="30">
        <f t="shared" si="134"/>
        <v>8261.630000000001</v>
      </c>
      <c r="F587" s="30">
        <f t="shared" si="134"/>
        <v>7796.585</v>
      </c>
      <c r="G587" s="30">
        <f t="shared" si="134"/>
        <v>5426.5550000000003</v>
      </c>
      <c r="H587" s="30">
        <f t="shared" si="134"/>
        <v>4578.8649999999998</v>
      </c>
      <c r="J587" s="110"/>
      <c r="K587" s="110"/>
      <c r="L587" s="110"/>
      <c r="M587" s="110"/>
    </row>
    <row r="588" spans="1:13" ht="15" hidden="1" x14ac:dyDescent="0.2">
      <c r="A588" s="15">
        <v>76</v>
      </c>
      <c r="B588" s="18"/>
      <c r="C588" s="30">
        <f t="shared" ref="C588:H588" si="135">C213*$L$4</f>
        <v>11733.245000000001</v>
      </c>
      <c r="D588" s="30">
        <f t="shared" si="135"/>
        <v>10201.635</v>
      </c>
      <c r="E588" s="30">
        <f t="shared" si="135"/>
        <v>9294.7199999999993</v>
      </c>
      <c r="F588" s="30">
        <f t="shared" si="135"/>
        <v>8742.64</v>
      </c>
      <c r="G588" s="30">
        <f t="shared" si="135"/>
        <v>6084.7250000000004</v>
      </c>
      <c r="H588" s="30">
        <f t="shared" si="135"/>
        <v>5134.0349999999999</v>
      </c>
      <c r="J588" s="110"/>
      <c r="K588" s="110"/>
      <c r="L588" s="110"/>
      <c r="M588" s="110"/>
    </row>
    <row r="589" spans="1:13" ht="15" hidden="1" x14ac:dyDescent="0.2">
      <c r="A589" s="15">
        <v>77</v>
      </c>
      <c r="B589" s="18"/>
      <c r="C589" s="30">
        <f t="shared" ref="C589:H589" si="136">C214*$L$4</f>
        <v>13175.76</v>
      </c>
      <c r="D589" s="30">
        <f t="shared" si="136"/>
        <v>11458.235000000001</v>
      </c>
      <c r="E589" s="30">
        <f t="shared" si="136"/>
        <v>10447.290000000001</v>
      </c>
      <c r="F589" s="30">
        <f t="shared" si="136"/>
        <v>9818.99</v>
      </c>
      <c r="G589" s="30">
        <f t="shared" si="136"/>
        <v>6833.02</v>
      </c>
      <c r="H589" s="30">
        <f t="shared" si="136"/>
        <v>5765.4250000000002</v>
      </c>
      <c r="J589" s="110"/>
      <c r="K589" s="110"/>
      <c r="L589" s="110"/>
      <c r="M589" s="110"/>
    </row>
    <row r="590" spans="1:13" ht="15" hidden="1" x14ac:dyDescent="0.2">
      <c r="A590" s="15">
        <v>78</v>
      </c>
      <c r="B590" s="18"/>
      <c r="C590" s="30">
        <f t="shared" ref="C590:H590" si="137">C215*$L$4</f>
        <v>14804.705</v>
      </c>
      <c r="D590" s="30">
        <f t="shared" si="137"/>
        <v>12873.970000000001</v>
      </c>
      <c r="E590" s="30">
        <f t="shared" si="137"/>
        <v>11737.880000000001</v>
      </c>
      <c r="F590" s="30">
        <f t="shared" si="137"/>
        <v>11031.815000000001</v>
      </c>
      <c r="G590" s="30">
        <f t="shared" si="137"/>
        <v>7679.165</v>
      </c>
      <c r="H590" s="30">
        <f t="shared" si="137"/>
        <v>6478.1850000000004</v>
      </c>
      <c r="J590" s="110"/>
      <c r="K590" s="110"/>
      <c r="L590" s="110"/>
      <c r="M590" s="110"/>
    </row>
    <row r="591" spans="1:13" ht="15" hidden="1" x14ac:dyDescent="0.2">
      <c r="A591" s="15">
        <v>79</v>
      </c>
      <c r="B591" s="18"/>
      <c r="C591" s="30">
        <f t="shared" ref="C591:H591" si="138">C216*$L$4</f>
        <v>16635.53</v>
      </c>
      <c r="D591" s="30">
        <f t="shared" si="138"/>
        <v>14464.805</v>
      </c>
      <c r="E591" s="30">
        <f t="shared" si="138"/>
        <v>13190.18</v>
      </c>
      <c r="F591" s="30">
        <f t="shared" si="138"/>
        <v>12396.050000000001</v>
      </c>
      <c r="G591" s="30">
        <f t="shared" si="138"/>
        <v>8626.7649999999994</v>
      </c>
      <c r="H591" s="30">
        <f t="shared" si="138"/>
        <v>7277.4650000000001</v>
      </c>
      <c r="J591" s="110"/>
      <c r="K591" s="110"/>
      <c r="L591" s="110"/>
      <c r="M591" s="110"/>
    </row>
    <row r="592" spans="1:13" ht="15" hidden="1" x14ac:dyDescent="0.2">
      <c r="A592" s="15">
        <v>80</v>
      </c>
      <c r="B592" s="18"/>
      <c r="C592" s="30">
        <f t="shared" ref="C592:H592" si="139">C217*$L$4</f>
        <v>18823.764999999999</v>
      </c>
      <c r="D592" s="30">
        <f t="shared" si="139"/>
        <v>16368.76</v>
      </c>
      <c r="E592" s="30">
        <f t="shared" si="139"/>
        <v>14924.184999999999</v>
      </c>
      <c r="F592" s="30">
        <f t="shared" si="139"/>
        <v>14025.51</v>
      </c>
      <c r="G592" s="30">
        <f t="shared" si="139"/>
        <v>9760.7950000000001</v>
      </c>
      <c r="H592" s="30">
        <f t="shared" si="139"/>
        <v>8234.85</v>
      </c>
      <c r="J592" s="110"/>
      <c r="K592" s="110"/>
      <c r="L592" s="110"/>
      <c r="M592" s="110"/>
    </row>
    <row r="593" spans="1:13" ht="15" hidden="1" x14ac:dyDescent="0.2">
      <c r="A593" s="15">
        <v>81</v>
      </c>
      <c r="B593" s="18"/>
      <c r="C593" s="30">
        <f t="shared" ref="C593:H593" si="140">C218*$L$4</f>
        <v>18823.764999999999</v>
      </c>
      <c r="D593" s="30">
        <f t="shared" si="140"/>
        <v>16368.76</v>
      </c>
      <c r="E593" s="30">
        <f t="shared" si="140"/>
        <v>14924.184999999999</v>
      </c>
      <c r="F593" s="30">
        <f t="shared" si="140"/>
        <v>14025.51</v>
      </c>
      <c r="G593" s="30">
        <f t="shared" si="140"/>
        <v>9760.7950000000001</v>
      </c>
      <c r="H593" s="30">
        <f t="shared" si="140"/>
        <v>8234.85</v>
      </c>
      <c r="J593" s="110"/>
      <c r="K593" s="110"/>
      <c r="L593" s="110"/>
      <c r="M593" s="110"/>
    </row>
    <row r="594" spans="1:13" ht="15" hidden="1" x14ac:dyDescent="0.2">
      <c r="A594" s="15">
        <v>82</v>
      </c>
      <c r="B594" s="18"/>
      <c r="C594" s="30">
        <f t="shared" ref="C594:H594" si="141">C219*$L$4</f>
        <v>18823.764999999999</v>
      </c>
      <c r="D594" s="30">
        <f t="shared" si="141"/>
        <v>16368.76</v>
      </c>
      <c r="E594" s="30">
        <f t="shared" si="141"/>
        <v>14924.184999999999</v>
      </c>
      <c r="F594" s="30">
        <f t="shared" si="141"/>
        <v>14025.51</v>
      </c>
      <c r="G594" s="30">
        <f t="shared" si="141"/>
        <v>9760.7950000000001</v>
      </c>
      <c r="H594" s="30">
        <f t="shared" si="141"/>
        <v>8234.85</v>
      </c>
      <c r="J594" s="110"/>
      <c r="K594" s="110"/>
      <c r="L594" s="110"/>
      <c r="M594" s="110"/>
    </row>
    <row r="595" spans="1:13" ht="15" hidden="1" x14ac:dyDescent="0.2">
      <c r="A595" s="15">
        <v>83</v>
      </c>
      <c r="B595" s="18"/>
      <c r="C595" s="30">
        <f t="shared" ref="C595:H595" si="142">C220*$L$4</f>
        <v>18823.764999999999</v>
      </c>
      <c r="D595" s="30">
        <f t="shared" si="142"/>
        <v>16368.76</v>
      </c>
      <c r="E595" s="30">
        <f t="shared" si="142"/>
        <v>14924.184999999999</v>
      </c>
      <c r="F595" s="30">
        <f t="shared" si="142"/>
        <v>14025.51</v>
      </c>
      <c r="G595" s="30">
        <f t="shared" si="142"/>
        <v>9760.7950000000001</v>
      </c>
      <c r="H595" s="30">
        <f t="shared" si="142"/>
        <v>8234.85</v>
      </c>
      <c r="J595" s="110"/>
      <c r="K595" s="110"/>
      <c r="L595" s="110"/>
      <c r="M595" s="110"/>
    </row>
    <row r="596" spans="1:13" ht="15" hidden="1" x14ac:dyDescent="0.2">
      <c r="A596" s="15">
        <v>84</v>
      </c>
      <c r="B596" s="18" t="s">
        <v>3</v>
      </c>
      <c r="C596" s="30">
        <f t="shared" ref="C596:H596" si="143">C221*$L$4</f>
        <v>18823.764999999999</v>
      </c>
      <c r="D596" s="30">
        <f t="shared" si="143"/>
        <v>16368.76</v>
      </c>
      <c r="E596" s="30">
        <f t="shared" si="143"/>
        <v>14924.184999999999</v>
      </c>
      <c r="F596" s="30">
        <f t="shared" si="143"/>
        <v>14025.51</v>
      </c>
      <c r="G596" s="30">
        <f t="shared" si="143"/>
        <v>9760.7950000000001</v>
      </c>
      <c r="H596" s="30">
        <f t="shared" si="143"/>
        <v>8234.85</v>
      </c>
      <c r="J596" s="110"/>
      <c r="K596" s="110"/>
      <c r="L596" s="110"/>
      <c r="M596" s="110"/>
    </row>
    <row r="597" spans="1:13" ht="15" hidden="1" x14ac:dyDescent="0.2">
      <c r="A597" s="15">
        <v>1</v>
      </c>
      <c r="B597" s="18" t="s">
        <v>4</v>
      </c>
      <c r="C597" s="30">
        <f t="shared" ref="C597:H597" si="144">C222*$L$4</f>
        <v>513.97</v>
      </c>
      <c r="D597" s="30">
        <f t="shared" si="144"/>
        <v>447.53500000000003</v>
      </c>
      <c r="E597" s="30">
        <f t="shared" si="144"/>
        <v>407.36500000000001</v>
      </c>
      <c r="F597" s="30">
        <f t="shared" si="144"/>
        <v>241.02</v>
      </c>
      <c r="G597" s="30">
        <f t="shared" si="144"/>
        <v>202.39500000000001</v>
      </c>
      <c r="H597" s="30">
        <f t="shared" si="144"/>
        <v>171.495</v>
      </c>
      <c r="J597" s="110"/>
      <c r="K597" s="110"/>
      <c r="L597" s="110"/>
      <c r="M597" s="110"/>
    </row>
    <row r="598" spans="1:13" ht="15" hidden="1" x14ac:dyDescent="0.2">
      <c r="A598" s="15">
        <v>2</v>
      </c>
      <c r="B598" s="18" t="s">
        <v>1</v>
      </c>
      <c r="C598" s="30">
        <f t="shared" ref="C598:H598" si="145">C223*$L$4</f>
        <v>865.2</v>
      </c>
      <c r="D598" s="30">
        <f t="shared" si="145"/>
        <v>753.44500000000005</v>
      </c>
      <c r="E598" s="30">
        <f t="shared" si="145"/>
        <v>687.01</v>
      </c>
      <c r="F598" s="30">
        <f t="shared" si="145"/>
        <v>357.92500000000001</v>
      </c>
      <c r="G598" s="30">
        <f t="shared" si="145"/>
        <v>317.24</v>
      </c>
      <c r="H598" s="30">
        <f t="shared" si="145"/>
        <v>267.8</v>
      </c>
      <c r="J598" s="110"/>
      <c r="K598" s="110"/>
      <c r="L598" s="110"/>
      <c r="M598" s="110"/>
    </row>
    <row r="599" spans="1:13" ht="16" hidden="1" thickBot="1" x14ac:dyDescent="0.25">
      <c r="A599" s="19">
        <v>3</v>
      </c>
      <c r="B599" s="20" t="s">
        <v>5</v>
      </c>
      <c r="C599" s="30">
        <f t="shared" ref="C599:H599" si="146">C224*$L$4</f>
        <v>1271.02</v>
      </c>
      <c r="D599" s="30">
        <f t="shared" si="146"/>
        <v>1104.675</v>
      </c>
      <c r="E599" s="30">
        <f t="shared" si="146"/>
        <v>1006.825</v>
      </c>
      <c r="F599" s="30">
        <f t="shared" si="146"/>
        <v>513.97</v>
      </c>
      <c r="G599" s="30">
        <f t="shared" si="146"/>
        <v>461.95499999999998</v>
      </c>
      <c r="H599" s="30">
        <f t="shared" si="146"/>
        <v>389.34000000000003</v>
      </c>
      <c r="J599" s="110"/>
      <c r="K599" s="110"/>
      <c r="L599" s="110"/>
      <c r="M599" s="110"/>
    </row>
    <row r="600" spans="1:13" ht="14" hidden="1" thickBot="1" x14ac:dyDescent="0.2">
      <c r="A600" s="14"/>
      <c r="B600" s="14"/>
      <c r="C600" s="14"/>
      <c r="D600" s="14"/>
      <c r="E600" s="14"/>
      <c r="F600" s="14"/>
      <c r="G600" s="14"/>
      <c r="H600" s="14"/>
    </row>
    <row r="601" spans="1:13" ht="18" hidden="1" x14ac:dyDescent="0.2">
      <c r="A601" s="257" t="s">
        <v>61</v>
      </c>
      <c r="B601" s="258"/>
      <c r="C601" s="258"/>
      <c r="D601" s="258"/>
      <c r="E601" s="258"/>
      <c r="F601" s="258"/>
      <c r="G601" s="258"/>
      <c r="H601" s="258"/>
    </row>
    <row r="602" spans="1:13" ht="18" hidden="1" x14ac:dyDescent="0.2">
      <c r="A602" s="259" t="s">
        <v>11</v>
      </c>
      <c r="B602" s="260"/>
      <c r="C602" s="260"/>
      <c r="D602" s="260"/>
      <c r="E602" s="260"/>
      <c r="F602" s="260"/>
      <c r="G602" s="260"/>
      <c r="H602" s="260"/>
      <c r="I602" s="31"/>
    </row>
    <row r="603" spans="1:13" hidden="1" x14ac:dyDescent="0.15">
      <c r="A603" s="255" t="s">
        <v>0</v>
      </c>
      <c r="B603" s="256"/>
      <c r="C603" s="256"/>
      <c r="D603" s="256"/>
      <c r="E603" s="256"/>
      <c r="F603" s="256"/>
      <c r="G603" s="256"/>
      <c r="H603" s="256"/>
    </row>
    <row r="604" spans="1:13" hidden="1" x14ac:dyDescent="0.15">
      <c r="A604" s="15" t="s">
        <v>2</v>
      </c>
      <c r="B604" s="16" t="s">
        <v>2</v>
      </c>
      <c r="C604" s="32">
        <v>2000</v>
      </c>
      <c r="D604" s="32"/>
      <c r="E604" s="32"/>
      <c r="F604" s="32">
        <v>3500</v>
      </c>
      <c r="G604" s="6">
        <v>5000</v>
      </c>
      <c r="H604" s="17"/>
    </row>
    <row r="605" spans="1:13" ht="15" hidden="1" x14ac:dyDescent="0.2">
      <c r="A605" s="15">
        <v>18</v>
      </c>
      <c r="B605" s="18"/>
      <c r="C605" s="30">
        <f>C305*$L$4</f>
        <v>804.43000000000006</v>
      </c>
      <c r="D605" s="30">
        <f t="shared" ref="D605:H605" si="147">D305*$L$4</f>
        <v>699.37</v>
      </c>
      <c r="E605" s="30">
        <f t="shared" si="147"/>
        <v>638.08500000000004</v>
      </c>
      <c r="F605" s="30">
        <f t="shared" si="147"/>
        <v>492.85500000000002</v>
      </c>
      <c r="G605" s="30">
        <f t="shared" si="147"/>
        <v>375.95</v>
      </c>
      <c r="H605" s="30">
        <f t="shared" si="147"/>
        <v>317.24</v>
      </c>
      <c r="J605" s="110"/>
      <c r="K605" s="110"/>
      <c r="L605" s="110"/>
      <c r="M605" s="110"/>
    </row>
    <row r="606" spans="1:13" ht="15" hidden="1" x14ac:dyDescent="0.2">
      <c r="A606" s="15">
        <v>19</v>
      </c>
      <c r="B606" s="18"/>
      <c r="C606" s="30">
        <f t="shared" ref="C606:H606" si="148">C306*$L$4</f>
        <v>817.30500000000006</v>
      </c>
      <c r="D606" s="30">
        <f t="shared" si="148"/>
        <v>712.245</v>
      </c>
      <c r="E606" s="30">
        <f t="shared" si="148"/>
        <v>648.9</v>
      </c>
      <c r="F606" s="30">
        <f t="shared" si="148"/>
        <v>503.15500000000003</v>
      </c>
      <c r="G606" s="30">
        <f t="shared" si="148"/>
        <v>382.64499999999998</v>
      </c>
      <c r="H606" s="30">
        <f t="shared" si="148"/>
        <v>323.42</v>
      </c>
      <c r="J606" s="110"/>
      <c r="K606" s="110"/>
      <c r="L606" s="110"/>
      <c r="M606" s="110"/>
    </row>
    <row r="607" spans="1:13" ht="15" hidden="1" x14ac:dyDescent="0.2">
      <c r="A607" s="15">
        <v>20</v>
      </c>
      <c r="B607" s="18"/>
      <c r="C607" s="30">
        <f t="shared" ref="C607:H607" si="149">C307*$L$4</f>
        <v>832.755</v>
      </c>
      <c r="D607" s="30">
        <f t="shared" si="149"/>
        <v>724.09</v>
      </c>
      <c r="E607" s="30">
        <f t="shared" si="149"/>
        <v>659.71500000000003</v>
      </c>
      <c r="F607" s="30">
        <f t="shared" si="149"/>
        <v>514.48500000000001</v>
      </c>
      <c r="G607" s="30">
        <f t="shared" si="149"/>
        <v>390.88499999999999</v>
      </c>
      <c r="H607" s="30">
        <f t="shared" si="149"/>
        <v>329.08500000000004</v>
      </c>
      <c r="J607" s="110"/>
      <c r="K607" s="110"/>
      <c r="L607" s="110"/>
      <c r="M607" s="110"/>
    </row>
    <row r="608" spans="1:13" ht="15" hidden="1" x14ac:dyDescent="0.2">
      <c r="A608" s="15">
        <v>21</v>
      </c>
      <c r="B608" s="18"/>
      <c r="C608" s="30">
        <f t="shared" ref="C608:H608" si="150">C308*$L$4</f>
        <v>845.63</v>
      </c>
      <c r="D608" s="30">
        <f t="shared" si="150"/>
        <v>734.90499999999997</v>
      </c>
      <c r="E608" s="30">
        <f t="shared" si="150"/>
        <v>670.01499999999999</v>
      </c>
      <c r="F608" s="30">
        <f t="shared" si="150"/>
        <v>524.78499999999997</v>
      </c>
      <c r="G608" s="30">
        <f t="shared" si="150"/>
        <v>397.065</v>
      </c>
      <c r="H608" s="30">
        <f t="shared" si="150"/>
        <v>335.26499999999999</v>
      </c>
      <c r="J608" s="110"/>
      <c r="K608" s="110"/>
      <c r="L608" s="110"/>
      <c r="M608" s="110"/>
    </row>
    <row r="609" spans="1:13" ht="15" hidden="1" x14ac:dyDescent="0.2">
      <c r="A609" s="15">
        <v>22</v>
      </c>
      <c r="B609" s="18"/>
      <c r="C609" s="30">
        <f t="shared" ref="C609:H609" si="151">C309*$L$4</f>
        <v>859.02</v>
      </c>
      <c r="D609" s="30">
        <f t="shared" si="151"/>
        <v>749.32500000000005</v>
      </c>
      <c r="E609" s="30">
        <f t="shared" si="151"/>
        <v>681.86</v>
      </c>
      <c r="F609" s="30">
        <f t="shared" si="151"/>
        <v>536.63</v>
      </c>
      <c r="G609" s="30">
        <f t="shared" si="151"/>
        <v>403.76</v>
      </c>
      <c r="H609" s="30">
        <f t="shared" si="151"/>
        <v>340.93</v>
      </c>
      <c r="J609" s="110"/>
      <c r="K609" s="110"/>
      <c r="L609" s="110"/>
      <c r="M609" s="110"/>
    </row>
    <row r="610" spans="1:13" ht="15" hidden="1" x14ac:dyDescent="0.2">
      <c r="A610" s="15">
        <v>23</v>
      </c>
      <c r="B610" s="18"/>
      <c r="C610" s="30">
        <f t="shared" ref="C610:H610" si="152">C310*$L$4</f>
        <v>873.95500000000004</v>
      </c>
      <c r="D610" s="30">
        <f t="shared" si="152"/>
        <v>761.17000000000007</v>
      </c>
      <c r="E610" s="30">
        <f t="shared" si="152"/>
        <v>694.22</v>
      </c>
      <c r="F610" s="30">
        <f t="shared" si="152"/>
        <v>548.99</v>
      </c>
      <c r="G610" s="30">
        <f t="shared" si="152"/>
        <v>412</v>
      </c>
      <c r="H610" s="30">
        <f t="shared" si="152"/>
        <v>347.625</v>
      </c>
      <c r="J610" s="110"/>
      <c r="K610" s="110"/>
      <c r="L610" s="110"/>
      <c r="M610" s="110"/>
    </row>
    <row r="611" spans="1:13" ht="15" hidden="1" x14ac:dyDescent="0.2">
      <c r="A611" s="15">
        <v>24</v>
      </c>
      <c r="B611" s="18"/>
      <c r="C611" s="30">
        <f t="shared" ref="C611:H611" si="153">C311*$L$4</f>
        <v>889.40499999999997</v>
      </c>
      <c r="D611" s="30">
        <f t="shared" si="153"/>
        <v>772.5</v>
      </c>
      <c r="E611" s="30">
        <f t="shared" si="153"/>
        <v>704.52</v>
      </c>
      <c r="F611" s="30">
        <f t="shared" si="153"/>
        <v>559.29</v>
      </c>
      <c r="G611" s="30">
        <f t="shared" si="153"/>
        <v>418.69499999999999</v>
      </c>
      <c r="H611" s="30">
        <f t="shared" si="153"/>
        <v>353.29</v>
      </c>
      <c r="J611" s="110"/>
      <c r="K611" s="110"/>
      <c r="L611" s="110"/>
      <c r="M611" s="110"/>
    </row>
    <row r="612" spans="1:13" ht="15" hidden="1" x14ac:dyDescent="0.2">
      <c r="A612" s="15">
        <v>25</v>
      </c>
      <c r="B612" s="18"/>
      <c r="C612" s="30">
        <f t="shared" ref="C612:H612" si="154">C312*$L$4</f>
        <v>902.28</v>
      </c>
      <c r="D612" s="30">
        <f t="shared" si="154"/>
        <v>784.86</v>
      </c>
      <c r="E612" s="30">
        <f t="shared" si="154"/>
        <v>716.36500000000001</v>
      </c>
      <c r="F612" s="30">
        <f t="shared" si="154"/>
        <v>571.13499999999999</v>
      </c>
      <c r="G612" s="30">
        <f t="shared" si="154"/>
        <v>427.45</v>
      </c>
      <c r="H612" s="30">
        <f t="shared" si="154"/>
        <v>360.5</v>
      </c>
      <c r="J612" s="110"/>
      <c r="K612" s="110"/>
      <c r="L612" s="110"/>
      <c r="M612" s="110"/>
    </row>
    <row r="613" spans="1:13" ht="15" hidden="1" x14ac:dyDescent="0.2">
      <c r="A613" s="15">
        <v>26</v>
      </c>
      <c r="B613" s="18"/>
      <c r="C613" s="30">
        <f t="shared" ref="C613:H613" si="155">C313*$L$4</f>
        <v>917.21500000000003</v>
      </c>
      <c r="D613" s="30">
        <f t="shared" si="155"/>
        <v>798.76499999999999</v>
      </c>
      <c r="E613" s="30">
        <f t="shared" si="155"/>
        <v>727.69500000000005</v>
      </c>
      <c r="F613" s="30">
        <f t="shared" si="155"/>
        <v>582.46500000000003</v>
      </c>
      <c r="G613" s="30">
        <f t="shared" si="155"/>
        <v>434.14500000000004</v>
      </c>
      <c r="H613" s="30">
        <f t="shared" si="155"/>
        <v>366.68</v>
      </c>
      <c r="J613" s="110"/>
      <c r="K613" s="110"/>
      <c r="L613" s="110"/>
      <c r="M613" s="110"/>
    </row>
    <row r="614" spans="1:13" ht="15" hidden="1" x14ac:dyDescent="0.2">
      <c r="A614" s="15">
        <v>27</v>
      </c>
      <c r="B614" s="18"/>
      <c r="C614" s="30">
        <f t="shared" ref="C614:H614" si="156">C314*$L$4</f>
        <v>932.66500000000008</v>
      </c>
      <c r="D614" s="30">
        <f t="shared" si="156"/>
        <v>810.61</v>
      </c>
      <c r="E614" s="30">
        <f t="shared" si="156"/>
        <v>739.54</v>
      </c>
      <c r="F614" s="30">
        <f t="shared" si="156"/>
        <v>592.25</v>
      </c>
      <c r="G614" s="30">
        <f t="shared" si="156"/>
        <v>440.84000000000003</v>
      </c>
      <c r="H614" s="30">
        <f t="shared" si="156"/>
        <v>372.34500000000003</v>
      </c>
      <c r="J614" s="110"/>
      <c r="K614" s="110"/>
      <c r="L614" s="110"/>
      <c r="M614" s="110"/>
    </row>
    <row r="615" spans="1:13" ht="15" hidden="1" x14ac:dyDescent="0.2">
      <c r="A615" s="15">
        <v>28</v>
      </c>
      <c r="B615" s="18"/>
      <c r="C615" s="30">
        <f t="shared" ref="C615:H615" si="157">C315*$L$4</f>
        <v>948.63</v>
      </c>
      <c r="D615" s="30">
        <f t="shared" si="157"/>
        <v>825.03</v>
      </c>
      <c r="E615" s="30">
        <f t="shared" si="157"/>
        <v>751.9</v>
      </c>
      <c r="F615" s="30">
        <f t="shared" si="157"/>
        <v>607.70000000000005</v>
      </c>
      <c r="G615" s="30">
        <f t="shared" si="157"/>
        <v>451.14</v>
      </c>
      <c r="H615" s="30">
        <f t="shared" si="157"/>
        <v>380.07</v>
      </c>
      <c r="J615" s="110"/>
      <c r="K615" s="110"/>
      <c r="L615" s="110"/>
      <c r="M615" s="110"/>
    </row>
    <row r="616" spans="1:13" ht="15" hidden="1" x14ac:dyDescent="0.2">
      <c r="A616" s="15">
        <v>29</v>
      </c>
      <c r="B616" s="18"/>
      <c r="C616" s="30">
        <f t="shared" ref="C616:H616" si="158">C316*$L$4</f>
        <v>966.14</v>
      </c>
      <c r="D616" s="30">
        <f t="shared" si="158"/>
        <v>839.45</v>
      </c>
      <c r="E616" s="30">
        <f t="shared" si="158"/>
        <v>765.29</v>
      </c>
      <c r="F616" s="30">
        <f t="shared" si="158"/>
        <v>620.57500000000005</v>
      </c>
      <c r="G616" s="30">
        <f t="shared" si="158"/>
        <v>459.89500000000004</v>
      </c>
      <c r="H616" s="30">
        <f t="shared" si="158"/>
        <v>388.31</v>
      </c>
      <c r="J616" s="110"/>
      <c r="K616" s="110"/>
      <c r="L616" s="110"/>
      <c r="M616" s="110"/>
    </row>
    <row r="617" spans="1:13" ht="15" hidden="1" x14ac:dyDescent="0.2">
      <c r="A617" s="15">
        <v>30</v>
      </c>
      <c r="B617" s="18"/>
      <c r="C617" s="30">
        <f t="shared" ref="C617:H617" si="159">C317*$L$4</f>
        <v>982.10500000000002</v>
      </c>
      <c r="D617" s="30">
        <f t="shared" si="159"/>
        <v>853.87</v>
      </c>
      <c r="E617" s="30">
        <f t="shared" si="159"/>
        <v>778.68000000000006</v>
      </c>
      <c r="F617" s="30">
        <f t="shared" si="159"/>
        <v>634.48</v>
      </c>
      <c r="G617" s="30">
        <f t="shared" si="159"/>
        <v>469.68</v>
      </c>
      <c r="H617" s="30">
        <f t="shared" si="159"/>
        <v>396.55</v>
      </c>
      <c r="J617" s="110"/>
      <c r="K617" s="110"/>
      <c r="L617" s="110"/>
      <c r="M617" s="110"/>
    </row>
    <row r="618" spans="1:13" ht="15" hidden="1" x14ac:dyDescent="0.2">
      <c r="A618" s="15">
        <v>31</v>
      </c>
      <c r="B618" s="18"/>
      <c r="C618" s="30">
        <f t="shared" ref="C618:H618" si="160">C318*$L$4</f>
        <v>997.55500000000006</v>
      </c>
      <c r="D618" s="30">
        <f t="shared" si="160"/>
        <v>869.32</v>
      </c>
      <c r="E618" s="30">
        <f t="shared" si="160"/>
        <v>792.58500000000004</v>
      </c>
      <c r="F618" s="30">
        <f t="shared" si="160"/>
        <v>648.9</v>
      </c>
      <c r="G618" s="30">
        <f t="shared" si="160"/>
        <v>477.92</v>
      </c>
      <c r="H618" s="30">
        <f t="shared" si="160"/>
        <v>403.245</v>
      </c>
      <c r="J618" s="110"/>
      <c r="K618" s="110"/>
      <c r="L618" s="110"/>
      <c r="M618" s="110"/>
    </row>
    <row r="619" spans="1:13" ht="15" hidden="1" x14ac:dyDescent="0.2">
      <c r="A619" s="15">
        <v>32</v>
      </c>
      <c r="B619" s="18"/>
      <c r="C619" s="30">
        <f t="shared" ref="C619:H619" si="161">C319*$L$4</f>
        <v>1014.5500000000001</v>
      </c>
      <c r="D619" s="30">
        <f t="shared" si="161"/>
        <v>883.22500000000002</v>
      </c>
      <c r="E619" s="30">
        <f t="shared" si="161"/>
        <v>804.43000000000006</v>
      </c>
      <c r="F619" s="30">
        <f t="shared" si="161"/>
        <v>663.83500000000004</v>
      </c>
      <c r="G619" s="30">
        <f t="shared" si="161"/>
        <v>487.19</v>
      </c>
      <c r="H619" s="30">
        <f t="shared" si="161"/>
        <v>410.97</v>
      </c>
      <c r="J619" s="110"/>
      <c r="K619" s="110"/>
      <c r="L619" s="110"/>
      <c r="M619" s="110"/>
    </row>
    <row r="620" spans="1:13" ht="15" hidden="1" x14ac:dyDescent="0.2">
      <c r="A620" s="15">
        <v>33</v>
      </c>
      <c r="B620" s="18"/>
      <c r="C620" s="30">
        <f t="shared" ref="C620:H620" si="162">C320*$L$4</f>
        <v>1042.875</v>
      </c>
      <c r="D620" s="30">
        <f t="shared" si="162"/>
        <v>907.94500000000005</v>
      </c>
      <c r="E620" s="30">
        <f t="shared" si="162"/>
        <v>827.60500000000002</v>
      </c>
      <c r="F620" s="30">
        <f t="shared" si="162"/>
        <v>684.43500000000006</v>
      </c>
      <c r="G620" s="30">
        <f t="shared" si="162"/>
        <v>502.64</v>
      </c>
      <c r="H620" s="30">
        <f t="shared" si="162"/>
        <v>424.36</v>
      </c>
      <c r="J620" s="110"/>
      <c r="K620" s="110"/>
      <c r="L620" s="110"/>
      <c r="M620" s="110"/>
    </row>
    <row r="621" spans="1:13" ht="15" hidden="1" x14ac:dyDescent="0.2">
      <c r="A621" s="15">
        <v>34</v>
      </c>
      <c r="B621" s="18"/>
      <c r="C621" s="30">
        <f t="shared" ref="C621:H621" si="163">C321*$L$4</f>
        <v>1070.6849999999999</v>
      </c>
      <c r="D621" s="30">
        <f t="shared" si="163"/>
        <v>932.66500000000008</v>
      </c>
      <c r="E621" s="30">
        <f t="shared" si="163"/>
        <v>849.23500000000001</v>
      </c>
      <c r="F621" s="30">
        <f t="shared" si="163"/>
        <v>702.97500000000002</v>
      </c>
      <c r="G621" s="30">
        <f t="shared" si="163"/>
        <v>517.06000000000006</v>
      </c>
      <c r="H621" s="30">
        <f t="shared" si="163"/>
        <v>436.72</v>
      </c>
      <c r="J621" s="110"/>
      <c r="K621" s="110"/>
      <c r="L621" s="110"/>
      <c r="M621" s="110"/>
    </row>
    <row r="622" spans="1:13" ht="15" hidden="1" x14ac:dyDescent="0.2">
      <c r="A622" s="15">
        <v>35</v>
      </c>
      <c r="B622" s="18"/>
      <c r="C622" s="30">
        <f t="shared" ref="C622:H622" si="164">C322*$L$4</f>
        <v>1099.01</v>
      </c>
      <c r="D622" s="30">
        <f t="shared" si="164"/>
        <v>955.84</v>
      </c>
      <c r="E622" s="30">
        <f t="shared" si="164"/>
        <v>870.86500000000001</v>
      </c>
      <c r="F622" s="30">
        <f t="shared" si="164"/>
        <v>724.09</v>
      </c>
      <c r="G622" s="30">
        <f t="shared" si="164"/>
        <v>530.96500000000003</v>
      </c>
      <c r="H622" s="30">
        <f t="shared" si="164"/>
        <v>449.08</v>
      </c>
      <c r="J622" s="110"/>
      <c r="K622" s="110"/>
      <c r="L622" s="110"/>
      <c r="M622" s="110"/>
    </row>
    <row r="623" spans="1:13" ht="15" hidden="1" x14ac:dyDescent="0.2">
      <c r="A623" s="15">
        <v>36</v>
      </c>
      <c r="B623" s="18"/>
      <c r="C623" s="30">
        <f t="shared" ref="C623:H623" si="165">C323*$L$4</f>
        <v>1126.3050000000001</v>
      </c>
      <c r="D623" s="30">
        <f t="shared" si="165"/>
        <v>980.56000000000006</v>
      </c>
      <c r="E623" s="30">
        <f t="shared" si="165"/>
        <v>892.495</v>
      </c>
      <c r="F623" s="30">
        <f t="shared" si="165"/>
        <v>744.17500000000007</v>
      </c>
      <c r="G623" s="30">
        <f t="shared" si="165"/>
        <v>546.41499999999996</v>
      </c>
      <c r="H623" s="30">
        <f t="shared" si="165"/>
        <v>460.41</v>
      </c>
      <c r="J623" s="110"/>
      <c r="K623" s="110"/>
      <c r="L623" s="110"/>
      <c r="M623" s="110"/>
    </row>
    <row r="624" spans="1:13" ht="15" hidden="1" x14ac:dyDescent="0.2">
      <c r="A624" s="15">
        <v>37</v>
      </c>
      <c r="B624" s="18"/>
      <c r="C624" s="30">
        <f t="shared" ref="C624:H624" si="166">C324*$L$4</f>
        <v>1154.115</v>
      </c>
      <c r="D624" s="30">
        <f t="shared" si="166"/>
        <v>1004.25</v>
      </c>
      <c r="E624" s="30">
        <f t="shared" si="166"/>
        <v>915.67000000000007</v>
      </c>
      <c r="F624" s="30">
        <f t="shared" si="166"/>
        <v>764.77499999999998</v>
      </c>
      <c r="G624" s="30">
        <f t="shared" si="166"/>
        <v>560.83500000000004</v>
      </c>
      <c r="H624" s="30">
        <f t="shared" si="166"/>
        <v>472.77000000000004</v>
      </c>
      <c r="J624" s="110"/>
      <c r="K624" s="110"/>
      <c r="L624" s="110"/>
      <c r="M624" s="110"/>
    </row>
    <row r="625" spans="1:13" ht="15" hidden="1" x14ac:dyDescent="0.2">
      <c r="A625" s="15">
        <v>38</v>
      </c>
      <c r="B625" s="18"/>
      <c r="C625" s="30">
        <f t="shared" ref="C625:H625" si="167">C325*$L$4</f>
        <v>1182.44</v>
      </c>
      <c r="D625" s="30">
        <f t="shared" si="167"/>
        <v>1027.94</v>
      </c>
      <c r="E625" s="30">
        <f t="shared" si="167"/>
        <v>937.81500000000005</v>
      </c>
      <c r="F625" s="30">
        <f t="shared" si="167"/>
        <v>786.40499999999997</v>
      </c>
      <c r="G625" s="30">
        <f t="shared" si="167"/>
        <v>574.22500000000002</v>
      </c>
      <c r="H625" s="30">
        <f t="shared" si="167"/>
        <v>484.61500000000001</v>
      </c>
      <c r="J625" s="110"/>
      <c r="K625" s="110"/>
      <c r="L625" s="110"/>
      <c r="M625" s="110"/>
    </row>
    <row r="626" spans="1:13" ht="15" hidden="1" x14ac:dyDescent="0.2">
      <c r="A626" s="15">
        <v>39</v>
      </c>
      <c r="B626" s="18"/>
      <c r="C626" s="30">
        <f t="shared" ref="C626:H626" si="168">C326*$L$4</f>
        <v>1210.7650000000001</v>
      </c>
      <c r="D626" s="30">
        <f t="shared" si="168"/>
        <v>1053.175</v>
      </c>
      <c r="E626" s="30">
        <f t="shared" si="168"/>
        <v>959.96</v>
      </c>
      <c r="F626" s="30">
        <f t="shared" si="168"/>
        <v>808.55000000000007</v>
      </c>
      <c r="G626" s="30">
        <f t="shared" si="168"/>
        <v>589.16</v>
      </c>
      <c r="H626" s="30">
        <f t="shared" si="168"/>
        <v>496.97500000000002</v>
      </c>
      <c r="J626" s="110"/>
      <c r="K626" s="110"/>
      <c r="L626" s="110"/>
      <c r="M626" s="110"/>
    </row>
    <row r="627" spans="1:13" ht="15" hidden="1" x14ac:dyDescent="0.2">
      <c r="A627" s="15">
        <v>40</v>
      </c>
      <c r="B627" s="18"/>
      <c r="C627" s="30">
        <f t="shared" ref="C627:H627" si="169">C327*$L$4</f>
        <v>1241.1500000000001</v>
      </c>
      <c r="D627" s="30">
        <f t="shared" si="169"/>
        <v>1077.895</v>
      </c>
      <c r="E627" s="30">
        <f t="shared" si="169"/>
        <v>982.10500000000002</v>
      </c>
      <c r="F627" s="30">
        <f t="shared" si="169"/>
        <v>829.15</v>
      </c>
      <c r="G627" s="30">
        <f t="shared" si="169"/>
        <v>603.58000000000004</v>
      </c>
      <c r="H627" s="30">
        <f t="shared" si="169"/>
        <v>508.82</v>
      </c>
      <c r="J627" s="110"/>
      <c r="K627" s="110"/>
      <c r="L627" s="110"/>
      <c r="M627" s="110"/>
    </row>
    <row r="628" spans="1:13" ht="15" hidden="1" x14ac:dyDescent="0.2">
      <c r="A628" s="15">
        <v>41</v>
      </c>
      <c r="B628" s="18"/>
      <c r="C628" s="30">
        <f t="shared" ref="C628:H628" si="170">C328*$L$4</f>
        <v>1310.1600000000001</v>
      </c>
      <c r="D628" s="30">
        <f t="shared" si="170"/>
        <v>1139.6949999999999</v>
      </c>
      <c r="E628" s="30">
        <f t="shared" si="170"/>
        <v>1039.7850000000001</v>
      </c>
      <c r="F628" s="30">
        <f t="shared" si="170"/>
        <v>880.13499999999999</v>
      </c>
      <c r="G628" s="30">
        <f t="shared" si="170"/>
        <v>638.08500000000004</v>
      </c>
      <c r="H628" s="30">
        <f t="shared" si="170"/>
        <v>538.69000000000005</v>
      </c>
      <c r="J628" s="110"/>
      <c r="K628" s="110"/>
      <c r="L628" s="110"/>
      <c r="M628" s="110"/>
    </row>
    <row r="629" spans="1:13" ht="15" hidden="1" x14ac:dyDescent="0.2">
      <c r="A629" s="15">
        <v>42</v>
      </c>
      <c r="B629" s="18"/>
      <c r="C629" s="30">
        <f t="shared" ref="C629:H629" si="171">C329*$L$4</f>
        <v>1340.03</v>
      </c>
      <c r="D629" s="30">
        <f t="shared" si="171"/>
        <v>1164.415</v>
      </c>
      <c r="E629" s="30">
        <f t="shared" si="171"/>
        <v>1060.9000000000001</v>
      </c>
      <c r="F629" s="30">
        <f t="shared" si="171"/>
        <v>901.76499999999999</v>
      </c>
      <c r="G629" s="30">
        <f t="shared" si="171"/>
        <v>653.53499999999997</v>
      </c>
      <c r="H629" s="30">
        <f t="shared" si="171"/>
        <v>552.08000000000004</v>
      </c>
      <c r="J629" s="110"/>
      <c r="K629" s="110"/>
      <c r="L629" s="110"/>
      <c r="M629" s="110"/>
    </row>
    <row r="630" spans="1:13" ht="15" hidden="1" x14ac:dyDescent="0.2">
      <c r="A630" s="15">
        <v>43</v>
      </c>
      <c r="B630" s="18"/>
      <c r="C630" s="30">
        <f t="shared" ref="C630:H630" si="172">C330*$L$4</f>
        <v>1392.56</v>
      </c>
      <c r="D630" s="30">
        <f t="shared" si="172"/>
        <v>1212.31</v>
      </c>
      <c r="E630" s="30">
        <f t="shared" si="172"/>
        <v>1105.19</v>
      </c>
      <c r="F630" s="30">
        <f t="shared" si="172"/>
        <v>941.42000000000007</v>
      </c>
      <c r="G630" s="30">
        <f t="shared" si="172"/>
        <v>682.375</v>
      </c>
      <c r="H630" s="30">
        <f t="shared" si="172"/>
        <v>575.77</v>
      </c>
      <c r="J630" s="110"/>
      <c r="K630" s="110"/>
      <c r="L630" s="110"/>
      <c r="M630" s="110"/>
    </row>
    <row r="631" spans="1:13" ht="15" hidden="1" x14ac:dyDescent="0.2">
      <c r="A631" s="15">
        <v>44</v>
      </c>
      <c r="B631" s="18"/>
      <c r="C631" s="30">
        <f t="shared" ref="C631:H631" si="173">C331*$L$4</f>
        <v>1446.1200000000001</v>
      </c>
      <c r="D631" s="30">
        <f t="shared" si="173"/>
        <v>1256.6000000000001</v>
      </c>
      <c r="E631" s="30">
        <f t="shared" si="173"/>
        <v>1146.3900000000001</v>
      </c>
      <c r="F631" s="30">
        <f t="shared" si="173"/>
        <v>981.07500000000005</v>
      </c>
      <c r="G631" s="30">
        <f t="shared" si="173"/>
        <v>709.15499999999997</v>
      </c>
      <c r="H631" s="30">
        <f t="shared" si="173"/>
        <v>598.43000000000006</v>
      </c>
      <c r="J631" s="110"/>
      <c r="K631" s="110"/>
      <c r="L631" s="110"/>
      <c r="M631" s="110"/>
    </row>
    <row r="632" spans="1:13" ht="15" hidden="1" x14ac:dyDescent="0.2">
      <c r="A632" s="15">
        <v>45</v>
      </c>
      <c r="B632" s="18"/>
      <c r="C632" s="30">
        <f t="shared" ref="C632:H632" si="174">C332*$L$4</f>
        <v>1499.68</v>
      </c>
      <c r="D632" s="30">
        <f t="shared" si="174"/>
        <v>1303.4650000000001</v>
      </c>
      <c r="E632" s="30">
        <f t="shared" si="174"/>
        <v>1188.105</v>
      </c>
      <c r="F632" s="30">
        <f t="shared" si="174"/>
        <v>1021.245</v>
      </c>
      <c r="G632" s="30">
        <f t="shared" si="174"/>
        <v>736.96500000000003</v>
      </c>
      <c r="H632" s="30">
        <f t="shared" si="174"/>
        <v>622.12</v>
      </c>
      <c r="J632" s="110"/>
      <c r="K632" s="110"/>
      <c r="L632" s="110"/>
      <c r="M632" s="110"/>
    </row>
    <row r="633" spans="1:13" ht="15" hidden="1" x14ac:dyDescent="0.2">
      <c r="A633" s="15">
        <v>46</v>
      </c>
      <c r="B633" s="18"/>
      <c r="C633" s="30">
        <f t="shared" ref="C633:H633" si="175">C333*$L$4</f>
        <v>1551.18</v>
      </c>
      <c r="D633" s="30">
        <f t="shared" si="175"/>
        <v>1349.8150000000001</v>
      </c>
      <c r="E633" s="30">
        <f t="shared" si="175"/>
        <v>1231.365</v>
      </c>
      <c r="F633" s="30">
        <f t="shared" si="175"/>
        <v>1060.385</v>
      </c>
      <c r="G633" s="30">
        <f t="shared" si="175"/>
        <v>764.77499999999998</v>
      </c>
      <c r="H633" s="30">
        <f t="shared" si="175"/>
        <v>645.81000000000006</v>
      </c>
      <c r="J633" s="110"/>
      <c r="K633" s="110"/>
      <c r="L633" s="110"/>
      <c r="M633" s="110"/>
    </row>
    <row r="634" spans="1:13" ht="15" hidden="1" x14ac:dyDescent="0.2">
      <c r="A634" s="15">
        <v>47</v>
      </c>
      <c r="B634" s="18"/>
      <c r="C634" s="30">
        <f t="shared" ref="C634:H634" si="176">C334*$L$4</f>
        <v>1605.2550000000001</v>
      </c>
      <c r="D634" s="30">
        <f t="shared" si="176"/>
        <v>1395.65</v>
      </c>
      <c r="E634" s="30">
        <f t="shared" si="176"/>
        <v>1273.08</v>
      </c>
      <c r="F634" s="30">
        <f t="shared" si="176"/>
        <v>1100.04</v>
      </c>
      <c r="G634" s="30">
        <f t="shared" si="176"/>
        <v>793.61500000000001</v>
      </c>
      <c r="H634" s="30">
        <f t="shared" si="176"/>
        <v>669.5</v>
      </c>
      <c r="J634" s="110"/>
      <c r="K634" s="110"/>
      <c r="L634" s="110"/>
      <c r="M634" s="110"/>
    </row>
    <row r="635" spans="1:13" ht="15" hidden="1" x14ac:dyDescent="0.2">
      <c r="A635" s="15">
        <v>48</v>
      </c>
      <c r="B635" s="18"/>
      <c r="C635" s="30">
        <f t="shared" ref="C635:H635" si="177">C335*$L$4</f>
        <v>1661.905</v>
      </c>
      <c r="D635" s="30">
        <f t="shared" si="177"/>
        <v>1444.575</v>
      </c>
      <c r="E635" s="30">
        <f t="shared" si="177"/>
        <v>1317.885</v>
      </c>
      <c r="F635" s="30">
        <f t="shared" si="177"/>
        <v>1143.3</v>
      </c>
      <c r="G635" s="30">
        <f t="shared" si="177"/>
        <v>821.94</v>
      </c>
      <c r="H635" s="30">
        <f t="shared" si="177"/>
        <v>693.19</v>
      </c>
      <c r="J635" s="110"/>
      <c r="K635" s="110"/>
      <c r="L635" s="110"/>
      <c r="M635" s="110"/>
    </row>
    <row r="636" spans="1:13" ht="15" hidden="1" x14ac:dyDescent="0.2">
      <c r="A636" s="15">
        <v>49</v>
      </c>
      <c r="B636" s="18"/>
      <c r="C636" s="30">
        <f t="shared" ref="C636:H636" si="178">C336*$L$4</f>
        <v>1718.04</v>
      </c>
      <c r="D636" s="30">
        <f t="shared" si="178"/>
        <v>1494.53</v>
      </c>
      <c r="E636" s="30">
        <f t="shared" si="178"/>
        <v>1362.175</v>
      </c>
      <c r="F636" s="30">
        <f t="shared" si="178"/>
        <v>1183.47</v>
      </c>
      <c r="G636" s="30">
        <f t="shared" si="178"/>
        <v>850.78</v>
      </c>
      <c r="H636" s="30">
        <f t="shared" si="178"/>
        <v>717.39499999999998</v>
      </c>
      <c r="J636" s="110"/>
      <c r="K636" s="110"/>
      <c r="L636" s="110"/>
      <c r="M636" s="110"/>
    </row>
    <row r="637" spans="1:13" ht="15" hidden="1" x14ac:dyDescent="0.2">
      <c r="A637" s="15">
        <v>50</v>
      </c>
      <c r="B637" s="18"/>
      <c r="C637" s="30">
        <f t="shared" ref="C637:H637" si="179">C337*$L$4</f>
        <v>1773.66</v>
      </c>
      <c r="D637" s="30">
        <f t="shared" si="179"/>
        <v>1543.97</v>
      </c>
      <c r="E637" s="30">
        <f t="shared" si="179"/>
        <v>1405.95</v>
      </c>
      <c r="F637" s="30">
        <f t="shared" si="179"/>
        <v>1225.1849999999999</v>
      </c>
      <c r="G637" s="30">
        <f t="shared" si="179"/>
        <v>879.62</v>
      </c>
      <c r="H637" s="30">
        <f t="shared" si="179"/>
        <v>742.11500000000001</v>
      </c>
      <c r="J637" s="110"/>
      <c r="K637" s="110"/>
      <c r="L637" s="110"/>
      <c r="M637" s="110"/>
    </row>
    <row r="638" spans="1:13" ht="15" hidden="1" x14ac:dyDescent="0.2">
      <c r="A638" s="15">
        <v>51</v>
      </c>
      <c r="B638" s="18"/>
      <c r="C638" s="30">
        <f t="shared" ref="C638:H638" si="180">C338*$L$4</f>
        <v>1889.5350000000001</v>
      </c>
      <c r="D638" s="30">
        <f t="shared" si="180"/>
        <v>1643.88</v>
      </c>
      <c r="E638" s="30">
        <f t="shared" si="180"/>
        <v>1498.135</v>
      </c>
      <c r="F638" s="30">
        <f t="shared" si="180"/>
        <v>1308.1000000000001</v>
      </c>
      <c r="G638" s="30">
        <f t="shared" si="180"/>
        <v>938.33</v>
      </c>
      <c r="H638" s="30">
        <f t="shared" si="180"/>
        <v>791.04</v>
      </c>
      <c r="J638" s="110"/>
      <c r="K638" s="110"/>
      <c r="L638" s="110"/>
      <c r="M638" s="110"/>
    </row>
    <row r="639" spans="1:13" ht="15" hidden="1" x14ac:dyDescent="0.2">
      <c r="A639" s="15">
        <v>52</v>
      </c>
      <c r="B639" s="18"/>
      <c r="C639" s="30">
        <f t="shared" ref="C639:H639" si="181">C339*$L$4</f>
        <v>1947.73</v>
      </c>
      <c r="D639" s="30">
        <f t="shared" si="181"/>
        <v>1693.32</v>
      </c>
      <c r="E639" s="30">
        <f t="shared" si="181"/>
        <v>1545</v>
      </c>
      <c r="F639" s="30">
        <f t="shared" si="181"/>
        <v>1348.7850000000001</v>
      </c>
      <c r="G639" s="30">
        <f t="shared" si="181"/>
        <v>967.17000000000007</v>
      </c>
      <c r="H639" s="30">
        <f t="shared" si="181"/>
        <v>816.79000000000008</v>
      </c>
      <c r="J639" s="110"/>
      <c r="K639" s="110"/>
      <c r="L639" s="110"/>
      <c r="M639" s="110"/>
    </row>
    <row r="640" spans="1:13" ht="15" hidden="1" x14ac:dyDescent="0.2">
      <c r="A640" s="15">
        <v>53</v>
      </c>
      <c r="B640" s="18"/>
      <c r="C640" s="30">
        <f t="shared" ref="C640:H640" si="182">C340*$L$4</f>
        <v>2016.74</v>
      </c>
      <c r="D640" s="30">
        <f t="shared" si="182"/>
        <v>1754.605</v>
      </c>
      <c r="E640" s="30">
        <f t="shared" si="182"/>
        <v>1599.5900000000001</v>
      </c>
      <c r="F640" s="30">
        <f t="shared" si="182"/>
        <v>1403.89</v>
      </c>
      <c r="G640" s="30">
        <f t="shared" si="182"/>
        <v>1004.25</v>
      </c>
      <c r="H640" s="30">
        <f t="shared" si="182"/>
        <v>847.17500000000007</v>
      </c>
      <c r="J640" s="110"/>
      <c r="K640" s="110"/>
      <c r="L640" s="110"/>
      <c r="M640" s="110"/>
    </row>
    <row r="641" spans="1:13" ht="15" hidden="1" x14ac:dyDescent="0.2">
      <c r="A641" s="15">
        <v>54</v>
      </c>
      <c r="B641" s="18"/>
      <c r="C641" s="30">
        <f t="shared" ref="C641:H641" si="183">C341*$L$4</f>
        <v>2085.75</v>
      </c>
      <c r="D641" s="30">
        <f t="shared" si="183"/>
        <v>1812.2850000000001</v>
      </c>
      <c r="E641" s="30">
        <f t="shared" si="183"/>
        <v>1654.18</v>
      </c>
      <c r="F641" s="30">
        <f t="shared" si="183"/>
        <v>1455.905</v>
      </c>
      <c r="G641" s="30">
        <f t="shared" si="183"/>
        <v>1039.7850000000001</v>
      </c>
      <c r="H641" s="30">
        <f t="shared" si="183"/>
        <v>877.04500000000007</v>
      </c>
      <c r="J641" s="110"/>
      <c r="K641" s="110"/>
      <c r="L641" s="110"/>
      <c r="M641" s="110"/>
    </row>
    <row r="642" spans="1:13" ht="15" hidden="1" x14ac:dyDescent="0.2">
      <c r="A642" s="15">
        <v>55</v>
      </c>
      <c r="B642" s="18"/>
      <c r="C642" s="30">
        <f t="shared" ref="C642:H642" si="184">C342*$L$4</f>
        <v>2153.73</v>
      </c>
      <c r="D642" s="30">
        <f t="shared" si="184"/>
        <v>1873.57</v>
      </c>
      <c r="E642" s="30">
        <f t="shared" si="184"/>
        <v>1708.2550000000001</v>
      </c>
      <c r="F642" s="30">
        <f t="shared" si="184"/>
        <v>1508.4349999999999</v>
      </c>
      <c r="G642" s="30">
        <f t="shared" si="184"/>
        <v>1074.8050000000001</v>
      </c>
      <c r="H642" s="30">
        <f t="shared" si="184"/>
        <v>907.43000000000006</v>
      </c>
      <c r="J642" s="110"/>
      <c r="K642" s="110"/>
      <c r="L642" s="110"/>
      <c r="M642" s="110"/>
    </row>
    <row r="643" spans="1:13" ht="15" hidden="1" x14ac:dyDescent="0.2">
      <c r="A643" s="15">
        <v>56</v>
      </c>
      <c r="B643" s="18"/>
      <c r="C643" s="30">
        <f t="shared" ref="C643:H643" si="185">C343*$L$4</f>
        <v>2223.2550000000001</v>
      </c>
      <c r="D643" s="30">
        <f t="shared" si="185"/>
        <v>1932.7950000000001</v>
      </c>
      <c r="E643" s="30">
        <f t="shared" si="185"/>
        <v>1762.3300000000002</v>
      </c>
      <c r="F643" s="30">
        <f t="shared" si="185"/>
        <v>1559.42</v>
      </c>
      <c r="G643" s="30">
        <f t="shared" si="185"/>
        <v>1111.885</v>
      </c>
      <c r="H643" s="30">
        <f t="shared" si="185"/>
        <v>938.33</v>
      </c>
      <c r="J643" s="110"/>
      <c r="K643" s="110"/>
      <c r="L643" s="110"/>
      <c r="M643" s="110"/>
    </row>
    <row r="644" spans="1:13" ht="15" hidden="1" x14ac:dyDescent="0.2">
      <c r="A644" s="15">
        <v>57</v>
      </c>
      <c r="B644" s="18"/>
      <c r="C644" s="30">
        <f t="shared" ref="C644:H644" si="186">C344*$L$4</f>
        <v>2291.75</v>
      </c>
      <c r="D644" s="30">
        <f t="shared" si="186"/>
        <v>1992.5350000000001</v>
      </c>
      <c r="E644" s="30">
        <f t="shared" si="186"/>
        <v>1817.4349999999999</v>
      </c>
      <c r="F644" s="30">
        <f t="shared" si="186"/>
        <v>1611.4349999999999</v>
      </c>
      <c r="G644" s="30">
        <f t="shared" si="186"/>
        <v>1146.3900000000001</v>
      </c>
      <c r="H644" s="30">
        <f t="shared" si="186"/>
        <v>967.17000000000007</v>
      </c>
      <c r="J644" s="110"/>
      <c r="K644" s="110"/>
      <c r="L644" s="110"/>
      <c r="M644" s="110"/>
    </row>
    <row r="645" spans="1:13" ht="15" hidden="1" x14ac:dyDescent="0.2">
      <c r="A645" s="15">
        <v>58</v>
      </c>
      <c r="B645" s="18"/>
      <c r="C645" s="30">
        <f t="shared" ref="C645:H645" si="187">C345*$L$4</f>
        <v>2371.5750000000003</v>
      </c>
      <c r="D645" s="30">
        <f t="shared" si="187"/>
        <v>2061.5450000000001</v>
      </c>
      <c r="E645" s="30">
        <f t="shared" si="187"/>
        <v>1874.6000000000001</v>
      </c>
      <c r="F645" s="30">
        <f t="shared" si="187"/>
        <v>1680.4449999999999</v>
      </c>
      <c r="G645" s="30">
        <f t="shared" si="187"/>
        <v>1193.2550000000001</v>
      </c>
      <c r="H645" s="30">
        <f t="shared" si="187"/>
        <v>1006.3100000000001</v>
      </c>
      <c r="J645" s="110"/>
      <c r="K645" s="110"/>
      <c r="L645" s="110"/>
      <c r="M645" s="110"/>
    </row>
    <row r="646" spans="1:13" ht="15" hidden="1" x14ac:dyDescent="0.2">
      <c r="A646" s="15">
        <v>59</v>
      </c>
      <c r="B646" s="18"/>
      <c r="C646" s="30">
        <f t="shared" ref="C646:H646" si="188">C346*$L$4</f>
        <v>2451.4</v>
      </c>
      <c r="D646" s="30">
        <f t="shared" si="188"/>
        <v>2131.585</v>
      </c>
      <c r="E646" s="30">
        <f t="shared" si="188"/>
        <v>1931.7650000000001</v>
      </c>
      <c r="F646" s="30">
        <f t="shared" si="188"/>
        <v>1748.94</v>
      </c>
      <c r="G646" s="30">
        <f t="shared" si="188"/>
        <v>1237.5450000000001</v>
      </c>
      <c r="H646" s="30">
        <f t="shared" si="188"/>
        <v>1044.42</v>
      </c>
      <c r="J646" s="110"/>
      <c r="K646" s="110"/>
      <c r="L646" s="110"/>
      <c r="M646" s="110"/>
    </row>
    <row r="647" spans="1:13" ht="15" hidden="1" x14ac:dyDescent="0.2">
      <c r="A647" s="15">
        <v>60</v>
      </c>
      <c r="B647" s="18"/>
      <c r="C647" s="30">
        <f t="shared" ref="C647:H647" si="189">C347*$L$4</f>
        <v>2529.165</v>
      </c>
      <c r="D647" s="30">
        <f t="shared" si="189"/>
        <v>2199.5650000000001</v>
      </c>
      <c r="E647" s="30">
        <f t="shared" si="189"/>
        <v>1989.96</v>
      </c>
      <c r="F647" s="30">
        <f t="shared" si="189"/>
        <v>1817.4349999999999</v>
      </c>
      <c r="G647" s="30">
        <f t="shared" si="189"/>
        <v>1283.895</v>
      </c>
      <c r="H647" s="30">
        <f t="shared" si="189"/>
        <v>1083.56</v>
      </c>
      <c r="J647" s="110"/>
      <c r="K647" s="110"/>
      <c r="L647" s="110"/>
      <c r="M647" s="110"/>
    </row>
    <row r="648" spans="1:13" ht="15" hidden="1" x14ac:dyDescent="0.2">
      <c r="A648" s="15">
        <v>61</v>
      </c>
      <c r="B648" s="18"/>
      <c r="C648" s="30">
        <f t="shared" ref="C648:H648" si="190">C348*$L$4</f>
        <v>2666.67</v>
      </c>
      <c r="D648" s="30">
        <f t="shared" si="190"/>
        <v>2318.5300000000002</v>
      </c>
      <c r="E648" s="30">
        <f t="shared" si="190"/>
        <v>2107.895</v>
      </c>
      <c r="F648" s="30">
        <f t="shared" si="190"/>
        <v>1913.2250000000001</v>
      </c>
      <c r="G648" s="30">
        <f t="shared" si="190"/>
        <v>1351.875</v>
      </c>
      <c r="H648" s="30">
        <f t="shared" si="190"/>
        <v>1140.21</v>
      </c>
      <c r="J648" s="110"/>
      <c r="K648" s="110"/>
      <c r="L648" s="110"/>
      <c r="M648" s="110"/>
    </row>
    <row r="649" spans="1:13" ht="15" hidden="1" x14ac:dyDescent="0.2">
      <c r="A649" s="15">
        <v>62</v>
      </c>
      <c r="B649" s="18"/>
      <c r="C649" s="30">
        <f t="shared" ref="C649:H649" si="191">C349*$L$4</f>
        <v>2788.21</v>
      </c>
      <c r="D649" s="30">
        <f t="shared" si="191"/>
        <v>2423.59</v>
      </c>
      <c r="E649" s="30">
        <f t="shared" si="191"/>
        <v>2209.35</v>
      </c>
      <c r="F649" s="30">
        <f t="shared" si="191"/>
        <v>2000.7750000000001</v>
      </c>
      <c r="G649" s="30">
        <f t="shared" si="191"/>
        <v>1412.645</v>
      </c>
      <c r="H649" s="30">
        <f t="shared" si="191"/>
        <v>1191.71</v>
      </c>
      <c r="J649" s="110"/>
      <c r="K649" s="110"/>
      <c r="L649" s="110"/>
      <c r="M649" s="110"/>
    </row>
    <row r="650" spans="1:13" ht="15" hidden="1" x14ac:dyDescent="0.2">
      <c r="A650" s="15">
        <v>63</v>
      </c>
      <c r="B650" s="18"/>
      <c r="C650" s="30">
        <f t="shared" ref="C650:H650" si="192">C350*$L$4</f>
        <v>2929.835</v>
      </c>
      <c r="D650" s="30">
        <f t="shared" si="192"/>
        <v>2547.7049999999999</v>
      </c>
      <c r="E650" s="30">
        <f t="shared" si="192"/>
        <v>2324.1950000000002</v>
      </c>
      <c r="F650" s="30">
        <f t="shared" si="192"/>
        <v>2103.2600000000002</v>
      </c>
      <c r="G650" s="30">
        <f t="shared" si="192"/>
        <v>1486.29</v>
      </c>
      <c r="H650" s="30">
        <f t="shared" si="192"/>
        <v>1254.0250000000001</v>
      </c>
      <c r="J650" s="110"/>
      <c r="K650" s="110"/>
      <c r="L650" s="110"/>
      <c r="M650" s="110"/>
    </row>
    <row r="651" spans="1:13" ht="15" hidden="1" x14ac:dyDescent="0.2">
      <c r="A651" s="15">
        <v>64</v>
      </c>
      <c r="B651" s="18"/>
      <c r="C651" s="30">
        <f t="shared" ref="C651:H651" si="193">C351*$L$4</f>
        <v>3098.2400000000002</v>
      </c>
      <c r="D651" s="30">
        <f t="shared" si="193"/>
        <v>2695.51</v>
      </c>
      <c r="E651" s="30">
        <f t="shared" si="193"/>
        <v>2458.0950000000003</v>
      </c>
      <c r="F651" s="30">
        <f t="shared" si="193"/>
        <v>2223.77</v>
      </c>
      <c r="G651" s="30">
        <f t="shared" si="193"/>
        <v>1571.78</v>
      </c>
      <c r="H651" s="30">
        <f t="shared" si="193"/>
        <v>1325.6100000000001</v>
      </c>
      <c r="J651" s="110"/>
      <c r="K651" s="110"/>
      <c r="L651" s="110"/>
      <c r="M651" s="110"/>
    </row>
    <row r="652" spans="1:13" ht="15" hidden="1" x14ac:dyDescent="0.2">
      <c r="A652" s="15">
        <v>65</v>
      </c>
      <c r="B652" s="18"/>
      <c r="C652" s="30">
        <f t="shared" ref="C652:H652" si="194">C352*$L$4</f>
        <v>3301.665</v>
      </c>
      <c r="D652" s="30">
        <f t="shared" si="194"/>
        <v>2871.125</v>
      </c>
      <c r="E652" s="30">
        <f t="shared" si="194"/>
        <v>2617.23</v>
      </c>
      <c r="F652" s="30">
        <f t="shared" si="194"/>
        <v>2390.1150000000002</v>
      </c>
      <c r="G652" s="30">
        <f t="shared" si="194"/>
        <v>1681.99</v>
      </c>
      <c r="H652" s="30">
        <f t="shared" si="194"/>
        <v>1419.3400000000001</v>
      </c>
      <c r="J652" s="110"/>
      <c r="K652" s="110"/>
      <c r="L652" s="110"/>
      <c r="M652" s="110"/>
    </row>
    <row r="653" spans="1:13" ht="15" hidden="1" x14ac:dyDescent="0.2">
      <c r="A653" s="15">
        <v>66</v>
      </c>
      <c r="B653" s="18"/>
      <c r="C653" s="30">
        <f t="shared" ref="C653:H653" si="195">C353*$L$4</f>
        <v>3538.5650000000001</v>
      </c>
      <c r="D653" s="30">
        <f t="shared" si="195"/>
        <v>3078.67</v>
      </c>
      <c r="E653" s="30">
        <f t="shared" si="195"/>
        <v>2806.2350000000001</v>
      </c>
      <c r="F653" s="30">
        <f t="shared" si="195"/>
        <v>2581.1800000000003</v>
      </c>
      <c r="G653" s="30">
        <f t="shared" si="195"/>
        <v>1813.3150000000001</v>
      </c>
      <c r="H653" s="30">
        <f t="shared" si="195"/>
        <v>1530.0650000000001</v>
      </c>
      <c r="J653" s="110"/>
      <c r="K653" s="110"/>
      <c r="L653" s="110"/>
      <c r="M653" s="110"/>
    </row>
    <row r="654" spans="1:13" ht="15" hidden="1" x14ac:dyDescent="0.2">
      <c r="A654" s="15">
        <v>67</v>
      </c>
      <c r="B654" s="18"/>
      <c r="C654" s="30">
        <f t="shared" ref="C654:H654" si="196">C354*$L$4</f>
        <v>3821.8150000000001</v>
      </c>
      <c r="D654" s="30">
        <f t="shared" si="196"/>
        <v>3323.81</v>
      </c>
      <c r="E654" s="30">
        <f t="shared" si="196"/>
        <v>3031.29</v>
      </c>
      <c r="F654" s="30">
        <f t="shared" si="196"/>
        <v>2788.7249999999999</v>
      </c>
      <c r="G654" s="30">
        <f t="shared" si="196"/>
        <v>1960.0900000000001</v>
      </c>
      <c r="H654" s="30">
        <f t="shared" si="196"/>
        <v>1653.15</v>
      </c>
      <c r="J654" s="110"/>
      <c r="K654" s="110"/>
      <c r="L654" s="110"/>
      <c r="M654" s="110"/>
    </row>
    <row r="655" spans="1:13" ht="15" hidden="1" x14ac:dyDescent="0.2">
      <c r="A655" s="15">
        <v>68</v>
      </c>
      <c r="B655" s="18"/>
      <c r="C655" s="30">
        <f t="shared" ref="C655:H655" si="197">C355*$L$4</f>
        <v>4147.2950000000001</v>
      </c>
      <c r="D655" s="30">
        <f t="shared" si="197"/>
        <v>3606.03</v>
      </c>
      <c r="E655" s="30">
        <f t="shared" si="197"/>
        <v>3288.2750000000001</v>
      </c>
      <c r="F655" s="30">
        <f t="shared" si="197"/>
        <v>3025.11</v>
      </c>
      <c r="G655" s="30">
        <f t="shared" si="197"/>
        <v>2123.3450000000003</v>
      </c>
      <c r="H655" s="30">
        <f t="shared" si="197"/>
        <v>1791.17</v>
      </c>
      <c r="J655" s="110"/>
      <c r="K655" s="110"/>
      <c r="L655" s="110"/>
      <c r="M655" s="110"/>
    </row>
    <row r="656" spans="1:13" ht="15" hidden="1" x14ac:dyDescent="0.2">
      <c r="A656" s="15">
        <v>69</v>
      </c>
      <c r="B656" s="18"/>
      <c r="C656" s="30">
        <f t="shared" ref="C656:H656" si="198">C356*$L$4</f>
        <v>4523.2449999999999</v>
      </c>
      <c r="D656" s="30">
        <f t="shared" si="198"/>
        <v>3935.1150000000002</v>
      </c>
      <c r="E656" s="30">
        <f t="shared" si="198"/>
        <v>3587.4900000000002</v>
      </c>
      <c r="F656" s="30">
        <f t="shared" si="198"/>
        <v>3303.7249999999999</v>
      </c>
      <c r="G656" s="30">
        <f t="shared" si="198"/>
        <v>2318.5300000000002</v>
      </c>
      <c r="H656" s="30">
        <f t="shared" si="198"/>
        <v>1957</v>
      </c>
      <c r="J656" s="110"/>
      <c r="K656" s="110"/>
      <c r="L656" s="110"/>
      <c r="M656" s="110"/>
    </row>
    <row r="657" spans="1:13" ht="15" hidden="1" x14ac:dyDescent="0.2">
      <c r="A657" s="15">
        <v>70</v>
      </c>
      <c r="B657" s="18"/>
      <c r="C657" s="30">
        <f t="shared" ref="C657:H657" si="199">C357*$L$4</f>
        <v>4962.54</v>
      </c>
      <c r="D657" s="30">
        <f t="shared" si="199"/>
        <v>4315.7</v>
      </c>
      <c r="E657" s="30">
        <f t="shared" si="199"/>
        <v>3901.6400000000003</v>
      </c>
      <c r="F657" s="30">
        <f t="shared" si="199"/>
        <v>3676.585</v>
      </c>
      <c r="G657" s="30">
        <f t="shared" si="199"/>
        <v>2564.1849999999999</v>
      </c>
      <c r="H657" s="30">
        <f t="shared" si="199"/>
        <v>2163.5149999999999</v>
      </c>
      <c r="J657" s="110"/>
      <c r="K657" s="110"/>
      <c r="L657" s="110"/>
      <c r="M657" s="110"/>
    </row>
    <row r="658" spans="1:13" ht="15" hidden="1" x14ac:dyDescent="0.2">
      <c r="A658" s="15">
        <v>71</v>
      </c>
      <c r="B658" s="18"/>
      <c r="C658" s="30">
        <f t="shared" ref="C658:H658" si="200">C358*$L$4</f>
        <v>5464.1500000000005</v>
      </c>
      <c r="D658" s="30">
        <f t="shared" si="200"/>
        <v>4752.42</v>
      </c>
      <c r="E658" s="30">
        <f t="shared" si="200"/>
        <v>4333.21</v>
      </c>
      <c r="F658" s="30">
        <f t="shared" si="200"/>
        <v>4047.3850000000002</v>
      </c>
      <c r="G658" s="30">
        <f t="shared" si="200"/>
        <v>2824.26</v>
      </c>
      <c r="H658" s="30">
        <f t="shared" si="200"/>
        <v>2382.39</v>
      </c>
      <c r="J658" s="110"/>
      <c r="K658" s="110"/>
      <c r="L658" s="110"/>
      <c r="M658" s="110"/>
    </row>
    <row r="659" spans="1:13" ht="15" hidden="1" x14ac:dyDescent="0.2">
      <c r="A659" s="15">
        <v>72</v>
      </c>
      <c r="B659" s="18"/>
      <c r="C659" s="30">
        <f t="shared" ref="C659:H659" si="201">C359*$L$4</f>
        <v>6045.585</v>
      </c>
      <c r="D659" s="30">
        <f t="shared" si="201"/>
        <v>5258.665</v>
      </c>
      <c r="E659" s="30">
        <f t="shared" si="201"/>
        <v>4793.62</v>
      </c>
      <c r="F659" s="30">
        <f t="shared" si="201"/>
        <v>4479.9849999999997</v>
      </c>
      <c r="G659" s="30">
        <f t="shared" si="201"/>
        <v>3125.5349999999999</v>
      </c>
      <c r="H659" s="30">
        <f t="shared" si="201"/>
        <v>2637.3150000000001</v>
      </c>
      <c r="J659" s="110"/>
      <c r="K659" s="110"/>
      <c r="L659" s="110"/>
      <c r="M659" s="110"/>
    </row>
    <row r="660" spans="1:13" ht="15" hidden="1" x14ac:dyDescent="0.2">
      <c r="A660" s="15">
        <v>73</v>
      </c>
      <c r="B660" s="18"/>
      <c r="C660" s="30">
        <f t="shared" ref="C660:H660" si="202">C360*$L$4</f>
        <v>6716.1149999999998</v>
      </c>
      <c r="D660" s="30">
        <f t="shared" si="202"/>
        <v>5839.07</v>
      </c>
      <c r="E660" s="30">
        <f t="shared" si="202"/>
        <v>5323.5550000000003</v>
      </c>
      <c r="F660" s="30">
        <f t="shared" si="202"/>
        <v>4971.2950000000001</v>
      </c>
      <c r="G660" s="30">
        <f t="shared" si="202"/>
        <v>3469.04</v>
      </c>
      <c r="H660" s="30">
        <f t="shared" si="202"/>
        <v>2927.26</v>
      </c>
      <c r="J660" s="110"/>
      <c r="K660" s="110"/>
      <c r="L660" s="110"/>
      <c r="M660" s="110"/>
    </row>
    <row r="661" spans="1:13" ht="15" hidden="1" x14ac:dyDescent="0.2">
      <c r="A661" s="15">
        <v>74</v>
      </c>
      <c r="B661" s="18"/>
      <c r="C661" s="30">
        <f t="shared" ref="C661:H661" si="203">C361*$L$4</f>
        <v>7486.5550000000003</v>
      </c>
      <c r="D661" s="30">
        <f t="shared" si="203"/>
        <v>6509.6</v>
      </c>
      <c r="E661" s="30">
        <f t="shared" si="203"/>
        <v>5934.8600000000006</v>
      </c>
      <c r="F661" s="30">
        <f t="shared" si="203"/>
        <v>5543.46</v>
      </c>
      <c r="G661" s="30">
        <f t="shared" si="203"/>
        <v>3868.6800000000003</v>
      </c>
      <c r="H661" s="30">
        <f t="shared" si="203"/>
        <v>3262.5250000000001</v>
      </c>
      <c r="J661" s="110"/>
      <c r="K661" s="110"/>
      <c r="L661" s="110"/>
      <c r="M661" s="110"/>
    </row>
    <row r="662" spans="1:13" ht="15" hidden="1" x14ac:dyDescent="0.2">
      <c r="A662" s="15">
        <v>75</v>
      </c>
      <c r="B662" s="18"/>
      <c r="C662" s="30">
        <f t="shared" ref="C662:H662" si="204">C362*$L$4</f>
        <v>8370.81</v>
      </c>
      <c r="D662" s="30">
        <f t="shared" si="204"/>
        <v>7279.01</v>
      </c>
      <c r="E662" s="30">
        <f t="shared" si="204"/>
        <v>6608.9949999999999</v>
      </c>
      <c r="F662" s="30">
        <f t="shared" si="204"/>
        <v>6237.165</v>
      </c>
      <c r="G662" s="30">
        <f t="shared" si="204"/>
        <v>4341.45</v>
      </c>
      <c r="H662" s="30">
        <f t="shared" si="204"/>
        <v>3663.1950000000002</v>
      </c>
      <c r="J662" s="110"/>
      <c r="K662" s="110"/>
      <c r="L662" s="110"/>
      <c r="M662" s="110"/>
    </row>
    <row r="663" spans="1:13" ht="15" hidden="1" x14ac:dyDescent="0.2">
      <c r="A663" s="15">
        <v>76</v>
      </c>
      <c r="B663" s="18"/>
      <c r="C663" s="30">
        <f t="shared" ref="C663:H663" si="205">C363*$L$4</f>
        <v>9386.39</v>
      </c>
      <c r="D663" s="30">
        <f t="shared" si="205"/>
        <v>8162.2350000000006</v>
      </c>
      <c r="E663" s="30">
        <f t="shared" si="205"/>
        <v>7436.6</v>
      </c>
      <c r="F663" s="30">
        <f t="shared" si="205"/>
        <v>6993.7</v>
      </c>
      <c r="G663" s="30">
        <f t="shared" si="205"/>
        <v>4868.2950000000001</v>
      </c>
      <c r="H663" s="30">
        <f t="shared" si="205"/>
        <v>4106.0950000000003</v>
      </c>
      <c r="J663" s="110"/>
      <c r="K663" s="110"/>
      <c r="L663" s="110"/>
      <c r="M663" s="110"/>
    </row>
    <row r="664" spans="1:13" ht="15" hidden="1" x14ac:dyDescent="0.2">
      <c r="A664" s="15">
        <v>77</v>
      </c>
      <c r="B664" s="18"/>
      <c r="C664" s="30">
        <f t="shared" ref="C664:H664" si="206">C364*$L$4</f>
        <v>10539.99</v>
      </c>
      <c r="D664" s="30">
        <f t="shared" si="206"/>
        <v>9167</v>
      </c>
      <c r="E664" s="30">
        <f t="shared" si="206"/>
        <v>8358.4500000000007</v>
      </c>
      <c r="F664" s="30">
        <f t="shared" si="206"/>
        <v>7854.7800000000007</v>
      </c>
      <c r="G664" s="30">
        <f t="shared" si="206"/>
        <v>5467.24</v>
      </c>
      <c r="H664" s="30">
        <f t="shared" si="206"/>
        <v>4612.34</v>
      </c>
      <c r="J664" s="110"/>
      <c r="K664" s="110"/>
      <c r="L664" s="110"/>
      <c r="M664" s="110"/>
    </row>
    <row r="665" spans="1:13" ht="15" hidden="1" x14ac:dyDescent="0.2">
      <c r="A665" s="15">
        <v>78</v>
      </c>
      <c r="B665" s="18"/>
      <c r="C665" s="30">
        <f t="shared" ref="C665:H665" si="207">C365*$L$4</f>
        <v>11843.455</v>
      </c>
      <c r="D665" s="30">
        <f t="shared" si="207"/>
        <v>10298.970000000001</v>
      </c>
      <c r="E665" s="30">
        <f t="shared" si="207"/>
        <v>9391.5400000000009</v>
      </c>
      <c r="F665" s="30">
        <f t="shared" si="207"/>
        <v>8825.5550000000003</v>
      </c>
      <c r="G665" s="30">
        <f t="shared" si="207"/>
        <v>6143.4350000000004</v>
      </c>
      <c r="H665" s="30">
        <f t="shared" si="207"/>
        <v>5183.4750000000004</v>
      </c>
      <c r="J665" s="110"/>
      <c r="K665" s="110"/>
      <c r="L665" s="110"/>
      <c r="M665" s="110"/>
    </row>
    <row r="666" spans="1:13" ht="15" hidden="1" x14ac:dyDescent="0.2">
      <c r="A666" s="15">
        <v>79</v>
      </c>
      <c r="B666" s="18"/>
      <c r="C666" s="30">
        <f t="shared" ref="C666:H666" si="208">C366*$L$4</f>
        <v>13308.630000000001</v>
      </c>
      <c r="D666" s="30">
        <f t="shared" si="208"/>
        <v>11572.050000000001</v>
      </c>
      <c r="E666" s="30">
        <f t="shared" si="208"/>
        <v>10552.35</v>
      </c>
      <c r="F666" s="30">
        <f t="shared" si="208"/>
        <v>9917.3549999999996</v>
      </c>
      <c r="G666" s="30">
        <f t="shared" si="208"/>
        <v>6901.5150000000003</v>
      </c>
      <c r="H666" s="30">
        <f t="shared" si="208"/>
        <v>5823.1050000000005</v>
      </c>
      <c r="J666" s="110"/>
      <c r="K666" s="110"/>
      <c r="L666" s="110"/>
      <c r="M666" s="110"/>
    </row>
    <row r="667" spans="1:13" ht="15" hidden="1" x14ac:dyDescent="0.2">
      <c r="A667" s="15">
        <v>80</v>
      </c>
      <c r="B667" s="18"/>
      <c r="C667" s="30">
        <f t="shared" ref="C667:H667" si="209">C367*$L$4</f>
        <v>15059.115</v>
      </c>
      <c r="D667" s="30">
        <f t="shared" si="209"/>
        <v>13095.42</v>
      </c>
      <c r="E667" s="30">
        <f t="shared" si="209"/>
        <v>11938.73</v>
      </c>
      <c r="F667" s="30">
        <f t="shared" si="209"/>
        <v>11220.82</v>
      </c>
      <c r="G667" s="30">
        <f t="shared" si="209"/>
        <v>7809.46</v>
      </c>
      <c r="H667" s="30">
        <f t="shared" si="209"/>
        <v>6587.88</v>
      </c>
      <c r="J667" s="110"/>
      <c r="K667" s="110"/>
      <c r="L667" s="110"/>
      <c r="M667" s="110"/>
    </row>
    <row r="668" spans="1:13" ht="15" hidden="1" x14ac:dyDescent="0.2">
      <c r="A668" s="15">
        <v>81</v>
      </c>
      <c r="B668" s="18"/>
      <c r="C668" s="30">
        <f t="shared" ref="C668:H668" si="210">C368*$L$4</f>
        <v>15059.115</v>
      </c>
      <c r="D668" s="30">
        <f t="shared" si="210"/>
        <v>13095.42</v>
      </c>
      <c r="E668" s="30">
        <f t="shared" si="210"/>
        <v>11938.73</v>
      </c>
      <c r="F668" s="30">
        <f t="shared" si="210"/>
        <v>11220.82</v>
      </c>
      <c r="G668" s="30">
        <f t="shared" si="210"/>
        <v>7809.46</v>
      </c>
      <c r="H668" s="30">
        <f t="shared" si="210"/>
        <v>6587.88</v>
      </c>
      <c r="J668" s="110"/>
      <c r="K668" s="110"/>
      <c r="L668" s="110"/>
      <c r="M668" s="110"/>
    </row>
    <row r="669" spans="1:13" ht="15" hidden="1" x14ac:dyDescent="0.2">
      <c r="A669" s="15">
        <v>82</v>
      </c>
      <c r="B669" s="18"/>
      <c r="C669" s="30">
        <f t="shared" ref="C669:H669" si="211">C369*$L$4</f>
        <v>15059.115</v>
      </c>
      <c r="D669" s="30">
        <f t="shared" si="211"/>
        <v>13095.42</v>
      </c>
      <c r="E669" s="30">
        <f t="shared" si="211"/>
        <v>11938.73</v>
      </c>
      <c r="F669" s="30">
        <f t="shared" si="211"/>
        <v>11220.82</v>
      </c>
      <c r="G669" s="30">
        <f t="shared" si="211"/>
        <v>7809.46</v>
      </c>
      <c r="H669" s="30">
        <f t="shared" si="211"/>
        <v>6587.88</v>
      </c>
      <c r="J669" s="110"/>
      <c r="K669" s="110"/>
      <c r="L669" s="110"/>
      <c r="M669" s="110"/>
    </row>
    <row r="670" spans="1:13" ht="15" hidden="1" x14ac:dyDescent="0.2">
      <c r="A670" s="15">
        <v>83</v>
      </c>
      <c r="B670" s="18"/>
      <c r="C670" s="30">
        <f t="shared" ref="C670:H670" si="212">C370*$L$4</f>
        <v>15059.115</v>
      </c>
      <c r="D670" s="30">
        <f t="shared" si="212"/>
        <v>13095.42</v>
      </c>
      <c r="E670" s="30">
        <f t="shared" si="212"/>
        <v>11938.73</v>
      </c>
      <c r="F670" s="30">
        <f t="shared" si="212"/>
        <v>11220.82</v>
      </c>
      <c r="G670" s="30">
        <f t="shared" si="212"/>
        <v>7809.46</v>
      </c>
      <c r="H670" s="30">
        <f t="shared" si="212"/>
        <v>6587.88</v>
      </c>
      <c r="J670" s="110"/>
      <c r="K670" s="110"/>
      <c r="L670" s="110"/>
      <c r="M670" s="110"/>
    </row>
    <row r="671" spans="1:13" ht="15" hidden="1" x14ac:dyDescent="0.2">
      <c r="A671" s="15">
        <v>84</v>
      </c>
      <c r="B671" s="18" t="s">
        <v>3</v>
      </c>
      <c r="C671" s="30">
        <f t="shared" ref="C671:H671" si="213">C371*$L$4</f>
        <v>15059.115</v>
      </c>
      <c r="D671" s="30">
        <f t="shared" si="213"/>
        <v>13095.42</v>
      </c>
      <c r="E671" s="30">
        <f t="shared" si="213"/>
        <v>11938.73</v>
      </c>
      <c r="F671" s="30">
        <f t="shared" si="213"/>
        <v>11220.82</v>
      </c>
      <c r="G671" s="30">
        <f t="shared" si="213"/>
        <v>7809.46</v>
      </c>
      <c r="H671" s="30">
        <f t="shared" si="213"/>
        <v>6587.88</v>
      </c>
      <c r="J671" s="110"/>
      <c r="K671" s="110"/>
      <c r="L671" s="110"/>
      <c r="M671" s="110"/>
    </row>
    <row r="672" spans="1:13" ht="15" hidden="1" x14ac:dyDescent="0.2">
      <c r="A672" s="15">
        <v>1</v>
      </c>
      <c r="B672" s="18" t="s">
        <v>4</v>
      </c>
      <c r="C672" s="30">
        <f t="shared" ref="C672:H672" si="214">C372*$L$4</f>
        <v>410.97</v>
      </c>
      <c r="D672" s="30">
        <f t="shared" si="214"/>
        <v>357.92500000000001</v>
      </c>
      <c r="E672" s="30">
        <f t="shared" si="214"/>
        <v>325.995</v>
      </c>
      <c r="F672" s="30">
        <f t="shared" si="214"/>
        <v>193.64000000000001</v>
      </c>
      <c r="G672" s="30">
        <f t="shared" si="214"/>
        <v>162.22499999999999</v>
      </c>
      <c r="H672" s="30">
        <f t="shared" si="214"/>
        <v>137.505</v>
      </c>
      <c r="J672" s="110"/>
      <c r="K672" s="110"/>
      <c r="L672" s="110"/>
      <c r="M672" s="110"/>
    </row>
    <row r="673" spans="1:14" ht="15" hidden="1" x14ac:dyDescent="0.2">
      <c r="A673" s="15">
        <v>2</v>
      </c>
      <c r="B673" s="18" t="s">
        <v>1</v>
      </c>
      <c r="C673" s="30">
        <f t="shared" ref="C673:H673" si="215">C373*$L$4</f>
        <v>693.19</v>
      </c>
      <c r="D673" s="30">
        <f t="shared" si="215"/>
        <v>603.58000000000004</v>
      </c>
      <c r="E673" s="30">
        <f t="shared" si="215"/>
        <v>549.505</v>
      </c>
      <c r="F673" s="30">
        <f t="shared" si="215"/>
        <v>286.85500000000002</v>
      </c>
      <c r="G673" s="30">
        <f t="shared" si="215"/>
        <v>253.38</v>
      </c>
      <c r="H673" s="30">
        <f t="shared" si="215"/>
        <v>214.755</v>
      </c>
      <c r="J673" s="110"/>
      <c r="K673" s="110"/>
      <c r="L673" s="110"/>
      <c r="M673" s="110"/>
    </row>
    <row r="674" spans="1:14" ht="16" hidden="1" thickBot="1" x14ac:dyDescent="0.25">
      <c r="A674" s="19">
        <v>3</v>
      </c>
      <c r="B674" s="20" t="s">
        <v>5</v>
      </c>
      <c r="C674" s="30">
        <f t="shared" ref="C674:H674" si="216">C374*$L$4</f>
        <v>1017.64</v>
      </c>
      <c r="D674" s="30">
        <f t="shared" si="216"/>
        <v>883.74</v>
      </c>
      <c r="E674" s="30">
        <f t="shared" si="216"/>
        <v>805.97500000000002</v>
      </c>
      <c r="F674" s="30">
        <f t="shared" si="216"/>
        <v>410.97</v>
      </c>
      <c r="G674" s="30">
        <f t="shared" si="216"/>
        <v>369.255</v>
      </c>
      <c r="H674" s="30">
        <f t="shared" si="216"/>
        <v>311.57499999999999</v>
      </c>
      <c r="J674" s="110"/>
      <c r="K674" s="110"/>
      <c r="L674" s="110"/>
      <c r="M674" s="110"/>
    </row>
    <row r="675" spans="1:14" ht="14" hidden="1" thickBot="1" x14ac:dyDescent="0.2"/>
    <row r="676" spans="1:14" ht="18" hidden="1" x14ac:dyDescent="0.2">
      <c r="A676" s="249" t="s">
        <v>15</v>
      </c>
      <c r="B676" s="250"/>
      <c r="C676" s="250"/>
      <c r="D676" s="250"/>
      <c r="E676" s="250"/>
      <c r="F676" s="250"/>
      <c r="G676" s="250"/>
      <c r="H676" s="250"/>
    </row>
    <row r="677" spans="1:14" ht="18" hidden="1" x14ac:dyDescent="0.2">
      <c r="A677" s="251" t="s">
        <v>12</v>
      </c>
      <c r="B677" s="252"/>
      <c r="C677" s="252"/>
      <c r="D677" s="252"/>
      <c r="E677" s="252"/>
      <c r="F677" s="252"/>
      <c r="G677" s="252"/>
      <c r="H677" s="252"/>
      <c r="I677" s="31"/>
    </row>
    <row r="678" spans="1:14" hidden="1" x14ac:dyDescent="0.15">
      <c r="A678" s="253" t="s">
        <v>0</v>
      </c>
      <c r="B678" s="254"/>
      <c r="C678" s="254"/>
      <c r="D678" s="254"/>
      <c r="E678" s="254"/>
      <c r="F678" s="254"/>
      <c r="G678" s="254"/>
      <c r="H678" s="254"/>
    </row>
    <row r="679" spans="1:14" hidden="1" x14ac:dyDescent="0.15">
      <c r="A679" s="177" t="s">
        <v>2</v>
      </c>
      <c r="B679" s="178" t="s">
        <v>2</v>
      </c>
      <c r="C679" s="179">
        <v>1000</v>
      </c>
      <c r="D679" s="179"/>
      <c r="E679" s="179"/>
      <c r="F679" s="179">
        <v>2000</v>
      </c>
      <c r="G679" s="179">
        <v>3500</v>
      </c>
      <c r="H679" s="180"/>
    </row>
    <row r="680" spans="1:14" ht="15" hidden="1" x14ac:dyDescent="0.2">
      <c r="A680" s="177">
        <v>18</v>
      </c>
      <c r="B680" s="178"/>
      <c r="C680" s="175"/>
      <c r="D680" s="175"/>
      <c r="E680" s="175"/>
      <c r="F680" s="175"/>
      <c r="G680" s="175"/>
      <c r="H680" s="175"/>
      <c r="J680" s="110"/>
      <c r="K680" s="110"/>
      <c r="L680" s="110"/>
      <c r="M680" s="110"/>
      <c r="N680" s="110"/>
    </row>
    <row r="681" spans="1:14" ht="15" hidden="1" x14ac:dyDescent="0.2">
      <c r="A681" s="177">
        <v>19</v>
      </c>
      <c r="B681" s="178"/>
      <c r="C681" s="175"/>
      <c r="D681" s="175"/>
      <c r="E681" s="175"/>
      <c r="F681" s="175"/>
      <c r="G681" s="175"/>
      <c r="H681" s="175"/>
      <c r="J681" s="110"/>
      <c r="K681" s="110"/>
      <c r="L681" s="110"/>
      <c r="M681" s="110"/>
      <c r="N681" s="110"/>
    </row>
    <row r="682" spans="1:14" ht="15" hidden="1" x14ac:dyDescent="0.2">
      <c r="A682" s="177">
        <v>20</v>
      </c>
      <c r="B682" s="178"/>
      <c r="C682" s="175"/>
      <c r="D682" s="175"/>
      <c r="E682" s="175"/>
      <c r="F682" s="175"/>
      <c r="G682" s="175"/>
      <c r="H682" s="175"/>
      <c r="J682" s="110"/>
      <c r="K682" s="110"/>
      <c r="L682" s="110"/>
      <c r="M682" s="110"/>
      <c r="N682" s="110"/>
    </row>
    <row r="683" spans="1:14" ht="15" hidden="1" x14ac:dyDescent="0.2">
      <c r="A683" s="177">
        <v>21</v>
      </c>
      <c r="B683" s="178"/>
      <c r="C683" s="175"/>
      <c r="D683" s="175"/>
      <c r="E683" s="175"/>
      <c r="F683" s="175"/>
      <c r="G683" s="175"/>
      <c r="H683" s="175"/>
      <c r="J683" s="110"/>
      <c r="K683" s="110"/>
      <c r="L683" s="110"/>
      <c r="M683" s="110"/>
      <c r="N683" s="110"/>
    </row>
    <row r="684" spans="1:14" ht="15" hidden="1" x14ac:dyDescent="0.2">
      <c r="A684" s="177">
        <v>22</v>
      </c>
      <c r="B684" s="178"/>
      <c r="C684" s="175"/>
      <c r="D684" s="175"/>
      <c r="E684" s="175"/>
      <c r="F684" s="175"/>
      <c r="G684" s="175"/>
      <c r="H684" s="175"/>
      <c r="J684" s="110"/>
      <c r="K684" s="110"/>
      <c r="L684" s="110"/>
      <c r="M684" s="110"/>
      <c r="N684" s="110"/>
    </row>
    <row r="685" spans="1:14" ht="15" hidden="1" x14ac:dyDescent="0.2">
      <c r="A685" s="177">
        <v>23</v>
      </c>
      <c r="B685" s="178"/>
      <c r="C685" s="175"/>
      <c r="D685" s="175"/>
      <c r="E685" s="175"/>
      <c r="F685" s="175"/>
      <c r="G685" s="175"/>
      <c r="H685" s="175"/>
      <c r="J685" s="110"/>
      <c r="K685" s="110"/>
      <c r="L685" s="110"/>
      <c r="M685" s="110"/>
      <c r="N685" s="110"/>
    </row>
    <row r="686" spans="1:14" ht="15" hidden="1" x14ac:dyDescent="0.2">
      <c r="A686" s="177">
        <v>24</v>
      </c>
      <c r="B686" s="178"/>
      <c r="C686" s="175"/>
      <c r="D686" s="175"/>
      <c r="E686" s="175"/>
      <c r="F686" s="175"/>
      <c r="G686" s="175"/>
      <c r="H686" s="175"/>
      <c r="J686" s="110"/>
      <c r="K686" s="110"/>
      <c r="L686" s="110"/>
      <c r="M686" s="110"/>
      <c r="N686" s="110"/>
    </row>
    <row r="687" spans="1:14" ht="15" hidden="1" x14ac:dyDescent="0.2">
      <c r="A687" s="177">
        <v>25</v>
      </c>
      <c r="B687" s="178"/>
      <c r="C687" s="175"/>
      <c r="D687" s="175"/>
      <c r="E687" s="175"/>
      <c r="F687" s="175"/>
      <c r="G687" s="175"/>
      <c r="H687" s="175"/>
      <c r="J687" s="110"/>
      <c r="K687" s="110"/>
      <c r="L687" s="110"/>
      <c r="M687" s="110"/>
      <c r="N687" s="110"/>
    </row>
    <row r="688" spans="1:14" ht="15" hidden="1" x14ac:dyDescent="0.2">
      <c r="A688" s="177">
        <v>26</v>
      </c>
      <c r="B688" s="178"/>
      <c r="C688" s="175"/>
      <c r="D688" s="175"/>
      <c r="E688" s="175"/>
      <c r="F688" s="175"/>
      <c r="G688" s="175"/>
      <c r="H688" s="175"/>
      <c r="J688" s="110"/>
      <c r="K688" s="110"/>
      <c r="L688" s="110"/>
      <c r="M688" s="110"/>
      <c r="N688" s="110"/>
    </row>
    <row r="689" spans="1:14" ht="15" hidden="1" x14ac:dyDescent="0.2">
      <c r="A689" s="177">
        <v>27</v>
      </c>
      <c r="B689" s="178"/>
      <c r="C689" s="175"/>
      <c r="D689" s="175"/>
      <c r="E689" s="175"/>
      <c r="F689" s="175"/>
      <c r="G689" s="175"/>
      <c r="H689" s="175"/>
      <c r="J689" s="110"/>
      <c r="K689" s="110"/>
      <c r="L689" s="110"/>
      <c r="M689" s="110"/>
      <c r="N689" s="110"/>
    </row>
    <row r="690" spans="1:14" ht="15" hidden="1" x14ac:dyDescent="0.2">
      <c r="A690" s="177">
        <v>28</v>
      </c>
      <c r="B690" s="178"/>
      <c r="C690" s="175"/>
      <c r="D690" s="175"/>
      <c r="E690" s="175"/>
      <c r="F690" s="175"/>
      <c r="G690" s="175"/>
      <c r="H690" s="175"/>
      <c r="J690" s="110"/>
      <c r="K690" s="110"/>
      <c r="L690" s="110"/>
      <c r="M690" s="110"/>
      <c r="N690" s="110"/>
    </row>
    <row r="691" spans="1:14" ht="15" hidden="1" x14ac:dyDescent="0.2">
      <c r="A691" s="177">
        <v>29</v>
      </c>
      <c r="B691" s="178"/>
      <c r="C691" s="175"/>
      <c r="D691" s="175"/>
      <c r="E691" s="175"/>
      <c r="F691" s="175"/>
      <c r="G691" s="175"/>
      <c r="H691" s="175"/>
      <c r="J691" s="110"/>
      <c r="K691" s="110"/>
      <c r="L691" s="110"/>
      <c r="M691" s="110"/>
      <c r="N691" s="110"/>
    </row>
    <row r="692" spans="1:14" ht="15" hidden="1" x14ac:dyDescent="0.2">
      <c r="A692" s="177">
        <v>30</v>
      </c>
      <c r="B692" s="178"/>
      <c r="C692" s="175"/>
      <c r="D692" s="175"/>
      <c r="E692" s="175"/>
      <c r="F692" s="175"/>
      <c r="G692" s="175"/>
      <c r="H692" s="175"/>
      <c r="J692" s="110"/>
      <c r="K692" s="110"/>
      <c r="L692" s="110"/>
      <c r="M692" s="110"/>
      <c r="N692" s="110"/>
    </row>
    <row r="693" spans="1:14" ht="15" hidden="1" x14ac:dyDescent="0.2">
      <c r="A693" s="177">
        <v>31</v>
      </c>
      <c r="B693" s="178"/>
      <c r="C693" s="175"/>
      <c r="D693" s="175"/>
      <c r="E693" s="175"/>
      <c r="F693" s="175"/>
      <c r="G693" s="175"/>
      <c r="H693" s="175"/>
      <c r="J693" s="110"/>
      <c r="K693" s="110"/>
      <c r="L693" s="110"/>
      <c r="M693" s="110"/>
      <c r="N693" s="110"/>
    </row>
    <row r="694" spans="1:14" ht="15" hidden="1" x14ac:dyDescent="0.2">
      <c r="A694" s="177">
        <v>32</v>
      </c>
      <c r="B694" s="178"/>
      <c r="C694" s="175"/>
      <c r="D694" s="175"/>
      <c r="E694" s="175"/>
      <c r="F694" s="175"/>
      <c r="G694" s="175"/>
      <c r="H694" s="175"/>
      <c r="J694" s="110"/>
      <c r="K694" s="110"/>
      <c r="L694" s="110"/>
      <c r="M694" s="110"/>
      <c r="N694" s="110"/>
    </row>
    <row r="695" spans="1:14" ht="15" hidden="1" x14ac:dyDescent="0.2">
      <c r="A695" s="177">
        <v>33</v>
      </c>
      <c r="B695" s="178"/>
      <c r="C695" s="175"/>
      <c r="D695" s="175"/>
      <c r="E695" s="175"/>
      <c r="F695" s="175"/>
      <c r="G695" s="175"/>
      <c r="H695" s="175"/>
      <c r="J695" s="110"/>
      <c r="K695" s="110"/>
      <c r="L695" s="110"/>
      <c r="M695" s="110"/>
      <c r="N695" s="110"/>
    </row>
    <row r="696" spans="1:14" ht="15" hidden="1" x14ac:dyDescent="0.2">
      <c r="A696" s="177">
        <v>34</v>
      </c>
      <c r="B696" s="178"/>
      <c r="C696" s="175"/>
      <c r="D696" s="175"/>
      <c r="E696" s="175"/>
      <c r="F696" s="175"/>
      <c r="G696" s="175"/>
      <c r="H696" s="175"/>
      <c r="J696" s="110"/>
      <c r="K696" s="110"/>
      <c r="L696" s="110"/>
      <c r="M696" s="110"/>
      <c r="N696" s="110"/>
    </row>
    <row r="697" spans="1:14" ht="15" hidden="1" x14ac:dyDescent="0.2">
      <c r="A697" s="177">
        <v>35</v>
      </c>
      <c r="B697" s="178"/>
      <c r="C697" s="175"/>
      <c r="D697" s="175"/>
      <c r="E697" s="175"/>
      <c r="F697" s="175"/>
      <c r="G697" s="175"/>
      <c r="H697" s="175"/>
      <c r="J697" s="110"/>
      <c r="K697" s="110"/>
      <c r="L697" s="110"/>
      <c r="M697" s="110"/>
      <c r="N697" s="110"/>
    </row>
    <row r="698" spans="1:14" ht="15" hidden="1" x14ac:dyDescent="0.2">
      <c r="A698" s="177">
        <v>36</v>
      </c>
      <c r="B698" s="178"/>
      <c r="C698" s="175"/>
      <c r="D698" s="175"/>
      <c r="E698" s="175"/>
      <c r="F698" s="175"/>
      <c r="G698" s="175"/>
      <c r="H698" s="175"/>
      <c r="J698" s="110"/>
      <c r="K698" s="110"/>
      <c r="L698" s="110"/>
      <c r="M698" s="110"/>
      <c r="N698" s="110"/>
    </row>
    <row r="699" spans="1:14" ht="15" hidden="1" x14ac:dyDescent="0.2">
      <c r="A699" s="177">
        <v>37</v>
      </c>
      <c r="B699" s="178"/>
      <c r="C699" s="175"/>
      <c r="D699" s="175"/>
      <c r="E699" s="175"/>
      <c r="F699" s="175"/>
      <c r="G699" s="175"/>
      <c r="H699" s="175"/>
      <c r="J699" s="110"/>
      <c r="K699" s="110"/>
      <c r="L699" s="110"/>
      <c r="M699" s="110"/>
      <c r="N699" s="110"/>
    </row>
    <row r="700" spans="1:14" ht="15" hidden="1" x14ac:dyDescent="0.2">
      <c r="A700" s="177">
        <v>38</v>
      </c>
      <c r="B700" s="178"/>
      <c r="C700" s="175"/>
      <c r="D700" s="175"/>
      <c r="E700" s="175"/>
      <c r="F700" s="175"/>
      <c r="G700" s="175"/>
      <c r="H700" s="175"/>
      <c r="J700" s="110"/>
      <c r="K700" s="110"/>
      <c r="L700" s="110"/>
      <c r="M700" s="110"/>
      <c r="N700" s="110"/>
    </row>
    <row r="701" spans="1:14" ht="15" hidden="1" x14ac:dyDescent="0.2">
      <c r="A701" s="177">
        <v>39</v>
      </c>
      <c r="B701" s="178"/>
      <c r="C701" s="175"/>
      <c r="D701" s="175"/>
      <c r="E701" s="175"/>
      <c r="F701" s="175"/>
      <c r="G701" s="175"/>
      <c r="H701" s="175"/>
      <c r="J701" s="110"/>
      <c r="K701" s="110"/>
      <c r="L701" s="110"/>
      <c r="M701" s="110"/>
      <c r="N701" s="110"/>
    </row>
    <row r="702" spans="1:14" ht="15" hidden="1" x14ac:dyDescent="0.2">
      <c r="A702" s="177">
        <v>40</v>
      </c>
      <c r="B702" s="178"/>
      <c r="C702" s="175"/>
      <c r="D702" s="175"/>
      <c r="E702" s="175"/>
      <c r="F702" s="175"/>
      <c r="G702" s="175"/>
      <c r="H702" s="175"/>
      <c r="J702" s="110"/>
      <c r="K702" s="110"/>
      <c r="L702" s="110"/>
      <c r="M702" s="110"/>
      <c r="N702" s="110"/>
    </row>
    <row r="703" spans="1:14" ht="15" hidden="1" x14ac:dyDescent="0.2">
      <c r="A703" s="177">
        <v>41</v>
      </c>
      <c r="B703" s="178"/>
      <c r="C703" s="175"/>
      <c r="D703" s="175"/>
      <c r="E703" s="175"/>
      <c r="F703" s="175"/>
      <c r="G703" s="175"/>
      <c r="H703" s="175"/>
      <c r="J703" s="110"/>
      <c r="K703" s="110"/>
      <c r="L703" s="110"/>
      <c r="M703" s="110"/>
      <c r="N703" s="110"/>
    </row>
    <row r="704" spans="1:14" ht="15" hidden="1" x14ac:dyDescent="0.2">
      <c r="A704" s="177">
        <v>42</v>
      </c>
      <c r="B704" s="178"/>
      <c r="C704" s="175"/>
      <c r="D704" s="175"/>
      <c r="E704" s="175"/>
      <c r="F704" s="175"/>
      <c r="G704" s="175"/>
      <c r="H704" s="175"/>
      <c r="J704" s="110"/>
      <c r="K704" s="110"/>
      <c r="L704" s="110"/>
      <c r="M704" s="110"/>
      <c r="N704" s="110"/>
    </row>
    <row r="705" spans="1:14" ht="15" hidden="1" x14ac:dyDescent="0.2">
      <c r="A705" s="177">
        <v>43</v>
      </c>
      <c r="B705" s="178"/>
      <c r="C705" s="175"/>
      <c r="D705" s="175"/>
      <c r="E705" s="175"/>
      <c r="F705" s="175"/>
      <c r="G705" s="175"/>
      <c r="H705" s="175"/>
      <c r="J705" s="110"/>
      <c r="K705" s="110"/>
      <c r="L705" s="110"/>
      <c r="M705" s="110"/>
      <c r="N705" s="110"/>
    </row>
    <row r="706" spans="1:14" ht="15" hidden="1" x14ac:dyDescent="0.2">
      <c r="A706" s="177">
        <v>44</v>
      </c>
      <c r="B706" s="178"/>
      <c r="C706" s="175"/>
      <c r="D706" s="175"/>
      <c r="E706" s="175"/>
      <c r="F706" s="175"/>
      <c r="G706" s="175"/>
      <c r="H706" s="175"/>
      <c r="J706" s="110"/>
      <c r="K706" s="110"/>
      <c r="L706" s="110"/>
      <c r="M706" s="110"/>
      <c r="N706" s="110"/>
    </row>
    <row r="707" spans="1:14" ht="15" hidden="1" x14ac:dyDescent="0.2">
      <c r="A707" s="177">
        <v>45</v>
      </c>
      <c r="B707" s="178"/>
      <c r="C707" s="175"/>
      <c r="D707" s="175"/>
      <c r="E707" s="175"/>
      <c r="F707" s="175"/>
      <c r="G707" s="175"/>
      <c r="H707" s="175"/>
      <c r="J707" s="110"/>
      <c r="K707" s="110"/>
      <c r="L707" s="110"/>
      <c r="M707" s="110"/>
      <c r="N707" s="110"/>
    </row>
    <row r="708" spans="1:14" ht="15" hidden="1" x14ac:dyDescent="0.2">
      <c r="A708" s="177">
        <v>46</v>
      </c>
      <c r="B708" s="178"/>
      <c r="C708" s="175"/>
      <c r="D708" s="175"/>
      <c r="E708" s="175"/>
      <c r="F708" s="175"/>
      <c r="G708" s="175"/>
      <c r="H708" s="175"/>
      <c r="J708" s="110"/>
      <c r="K708" s="110"/>
      <c r="L708" s="110"/>
      <c r="M708" s="110"/>
      <c r="N708" s="110"/>
    </row>
    <row r="709" spans="1:14" ht="15" hidden="1" x14ac:dyDescent="0.2">
      <c r="A709" s="177">
        <v>47</v>
      </c>
      <c r="B709" s="178"/>
      <c r="C709" s="175"/>
      <c r="D709" s="175"/>
      <c r="E709" s="175"/>
      <c r="F709" s="175"/>
      <c r="G709" s="175"/>
      <c r="H709" s="175"/>
      <c r="J709" s="110"/>
      <c r="K709" s="110"/>
      <c r="L709" s="110"/>
      <c r="M709" s="110"/>
      <c r="N709" s="110"/>
    </row>
    <row r="710" spans="1:14" ht="15" hidden="1" x14ac:dyDescent="0.2">
      <c r="A710" s="177">
        <v>48</v>
      </c>
      <c r="B710" s="178"/>
      <c r="C710" s="175"/>
      <c r="D710" s="175"/>
      <c r="E710" s="175"/>
      <c r="F710" s="175"/>
      <c r="G710" s="175"/>
      <c r="H710" s="175"/>
      <c r="J710" s="110"/>
      <c r="K710" s="110"/>
      <c r="L710" s="110"/>
      <c r="M710" s="110"/>
      <c r="N710" s="110"/>
    </row>
    <row r="711" spans="1:14" ht="15" hidden="1" x14ac:dyDescent="0.2">
      <c r="A711" s="177">
        <v>49</v>
      </c>
      <c r="B711" s="178"/>
      <c r="C711" s="175"/>
      <c r="D711" s="175"/>
      <c r="E711" s="175"/>
      <c r="F711" s="175"/>
      <c r="G711" s="175"/>
      <c r="H711" s="175"/>
      <c r="J711" s="110"/>
      <c r="K711" s="110"/>
      <c r="L711" s="110"/>
      <c r="M711" s="110"/>
      <c r="N711" s="110"/>
    </row>
    <row r="712" spans="1:14" ht="15" hidden="1" x14ac:dyDescent="0.2">
      <c r="A712" s="177">
        <v>50</v>
      </c>
      <c r="B712" s="178"/>
      <c r="C712" s="175"/>
      <c r="D712" s="175"/>
      <c r="E712" s="175"/>
      <c r="F712" s="175"/>
      <c r="G712" s="175"/>
      <c r="H712" s="175"/>
      <c r="J712" s="110"/>
      <c r="K712" s="110"/>
      <c r="L712" s="110"/>
      <c r="M712" s="110"/>
      <c r="N712" s="110"/>
    </row>
    <row r="713" spans="1:14" ht="15" hidden="1" x14ac:dyDescent="0.2">
      <c r="A713" s="177">
        <v>51</v>
      </c>
      <c r="B713" s="178"/>
      <c r="C713" s="175"/>
      <c r="D713" s="175"/>
      <c r="E713" s="175"/>
      <c r="F713" s="175"/>
      <c r="G713" s="175"/>
      <c r="H713" s="175"/>
      <c r="J713" s="110"/>
      <c r="K713" s="110"/>
      <c r="L713" s="110"/>
      <c r="M713" s="110"/>
      <c r="N713" s="110"/>
    </row>
    <row r="714" spans="1:14" ht="15" hidden="1" x14ac:dyDescent="0.2">
      <c r="A714" s="177">
        <v>52</v>
      </c>
      <c r="B714" s="178"/>
      <c r="C714" s="175"/>
      <c r="D714" s="175"/>
      <c r="E714" s="175"/>
      <c r="F714" s="175"/>
      <c r="G714" s="175"/>
      <c r="H714" s="175"/>
      <c r="J714" s="110"/>
      <c r="K714" s="110"/>
      <c r="L714" s="110"/>
      <c r="M714" s="110"/>
      <c r="N714" s="110"/>
    </row>
    <row r="715" spans="1:14" ht="15" hidden="1" x14ac:dyDescent="0.2">
      <c r="A715" s="177">
        <v>53</v>
      </c>
      <c r="B715" s="178"/>
      <c r="C715" s="175"/>
      <c r="D715" s="175"/>
      <c r="E715" s="175"/>
      <c r="F715" s="175"/>
      <c r="G715" s="175"/>
      <c r="H715" s="175"/>
      <c r="J715" s="110"/>
      <c r="K715" s="110"/>
      <c r="L715" s="110"/>
      <c r="M715" s="110"/>
      <c r="N715" s="110"/>
    </row>
    <row r="716" spans="1:14" ht="15" hidden="1" x14ac:dyDescent="0.2">
      <c r="A716" s="177">
        <v>54</v>
      </c>
      <c r="B716" s="181"/>
      <c r="C716" s="175"/>
      <c r="D716" s="175"/>
      <c r="E716" s="175"/>
      <c r="F716" s="175"/>
      <c r="G716" s="175"/>
      <c r="H716" s="175"/>
      <c r="J716" s="110"/>
      <c r="K716" s="110"/>
      <c r="L716" s="110"/>
      <c r="M716" s="110"/>
      <c r="N716" s="110"/>
    </row>
    <row r="717" spans="1:14" ht="15" hidden="1" x14ac:dyDescent="0.2">
      <c r="A717" s="177">
        <v>55</v>
      </c>
      <c r="B717" s="181"/>
      <c r="C717" s="175"/>
      <c r="D717" s="175"/>
      <c r="E717" s="175"/>
      <c r="F717" s="175"/>
      <c r="G717" s="175"/>
      <c r="H717" s="175"/>
      <c r="J717" s="110"/>
      <c r="K717" s="110"/>
      <c r="L717" s="110"/>
      <c r="M717" s="110"/>
      <c r="N717" s="110"/>
    </row>
    <row r="718" spans="1:14" ht="15" hidden="1" x14ac:dyDescent="0.2">
      <c r="A718" s="177">
        <v>56</v>
      </c>
      <c r="B718" s="181"/>
      <c r="C718" s="175"/>
      <c r="D718" s="175"/>
      <c r="E718" s="175"/>
      <c r="F718" s="175"/>
      <c r="G718" s="175"/>
      <c r="H718" s="175"/>
      <c r="J718" s="110"/>
      <c r="K718" s="110"/>
      <c r="L718" s="110"/>
      <c r="M718" s="110"/>
      <c r="N718" s="110"/>
    </row>
    <row r="719" spans="1:14" ht="15" hidden="1" x14ac:dyDescent="0.2">
      <c r="A719" s="177">
        <v>57</v>
      </c>
      <c r="B719" s="181"/>
      <c r="C719" s="175"/>
      <c r="D719" s="175"/>
      <c r="E719" s="175"/>
      <c r="F719" s="175"/>
      <c r="G719" s="175"/>
      <c r="H719" s="175"/>
      <c r="J719" s="110"/>
      <c r="K719" s="110"/>
      <c r="L719" s="110"/>
      <c r="M719" s="110"/>
      <c r="N719" s="110"/>
    </row>
    <row r="720" spans="1:14" ht="15" hidden="1" x14ac:dyDescent="0.2">
      <c r="A720" s="177">
        <v>58</v>
      </c>
      <c r="B720" s="181"/>
      <c r="C720" s="175"/>
      <c r="D720" s="175"/>
      <c r="E720" s="175"/>
      <c r="F720" s="175"/>
      <c r="G720" s="175"/>
      <c r="H720" s="175"/>
      <c r="J720" s="110"/>
      <c r="K720" s="110"/>
      <c r="L720" s="110"/>
      <c r="M720" s="110"/>
      <c r="N720" s="110"/>
    </row>
    <row r="721" spans="1:14" ht="15" hidden="1" x14ac:dyDescent="0.2">
      <c r="A721" s="177">
        <v>59</v>
      </c>
      <c r="B721" s="181"/>
      <c r="C721" s="175"/>
      <c r="D721" s="175"/>
      <c r="E721" s="175"/>
      <c r="F721" s="175"/>
      <c r="G721" s="175"/>
      <c r="H721" s="175"/>
      <c r="J721" s="110"/>
      <c r="K721" s="110"/>
      <c r="L721" s="110"/>
      <c r="M721" s="110"/>
      <c r="N721" s="110"/>
    </row>
    <row r="722" spans="1:14" ht="15" hidden="1" x14ac:dyDescent="0.2">
      <c r="A722" s="177">
        <v>60</v>
      </c>
      <c r="B722" s="181"/>
      <c r="C722" s="175"/>
      <c r="D722" s="175"/>
      <c r="E722" s="175"/>
      <c r="F722" s="175"/>
      <c r="G722" s="175"/>
      <c r="H722" s="175"/>
      <c r="J722" s="110"/>
      <c r="K722" s="110"/>
      <c r="L722" s="110"/>
      <c r="M722" s="110"/>
      <c r="N722" s="110"/>
    </row>
    <row r="723" spans="1:14" ht="15" hidden="1" x14ac:dyDescent="0.2">
      <c r="A723" s="177">
        <v>61</v>
      </c>
      <c r="B723" s="181"/>
      <c r="C723" s="175"/>
      <c r="D723" s="175"/>
      <c r="E723" s="175"/>
      <c r="F723" s="175"/>
      <c r="G723" s="175"/>
      <c r="H723" s="175"/>
      <c r="J723" s="110"/>
      <c r="K723" s="110"/>
      <c r="L723" s="110"/>
      <c r="M723" s="110"/>
      <c r="N723" s="110"/>
    </row>
    <row r="724" spans="1:14" ht="15" hidden="1" x14ac:dyDescent="0.2">
      <c r="A724" s="177">
        <v>62</v>
      </c>
      <c r="B724" s="181"/>
      <c r="C724" s="175"/>
      <c r="D724" s="175"/>
      <c r="E724" s="175"/>
      <c r="F724" s="175"/>
      <c r="G724" s="175"/>
      <c r="H724" s="175"/>
      <c r="J724" s="110"/>
      <c r="K724" s="110"/>
      <c r="L724" s="110"/>
      <c r="M724" s="110"/>
      <c r="N724" s="110"/>
    </row>
    <row r="725" spans="1:14" ht="15" hidden="1" x14ac:dyDescent="0.2">
      <c r="A725" s="177">
        <v>63</v>
      </c>
      <c r="B725" s="181"/>
      <c r="C725" s="175"/>
      <c r="D725" s="175"/>
      <c r="E725" s="175"/>
      <c r="F725" s="175"/>
      <c r="G725" s="175"/>
      <c r="H725" s="175"/>
      <c r="J725" s="110"/>
      <c r="K725" s="110"/>
      <c r="L725" s="110"/>
      <c r="M725" s="110"/>
      <c r="N725" s="110"/>
    </row>
    <row r="726" spans="1:14" ht="15" hidden="1" x14ac:dyDescent="0.2">
      <c r="A726" s="177">
        <v>64</v>
      </c>
      <c r="B726" s="181"/>
      <c r="C726" s="175"/>
      <c r="D726" s="175"/>
      <c r="E726" s="175"/>
      <c r="F726" s="175"/>
      <c r="G726" s="175"/>
      <c r="H726" s="175"/>
      <c r="J726" s="110"/>
      <c r="K726" s="110"/>
      <c r="L726" s="110"/>
      <c r="M726" s="110"/>
      <c r="N726" s="110"/>
    </row>
    <row r="727" spans="1:14" ht="15" hidden="1" x14ac:dyDescent="0.2">
      <c r="A727" s="177">
        <v>65</v>
      </c>
      <c r="B727" s="181"/>
      <c r="C727" s="175"/>
      <c r="D727" s="175"/>
      <c r="E727" s="175"/>
      <c r="F727" s="175"/>
      <c r="G727" s="175"/>
      <c r="H727" s="175"/>
      <c r="J727" s="110"/>
      <c r="K727" s="110"/>
      <c r="L727" s="110"/>
      <c r="M727" s="110"/>
      <c r="N727" s="110"/>
    </row>
    <row r="728" spans="1:14" ht="15" hidden="1" x14ac:dyDescent="0.2">
      <c r="A728" s="177">
        <v>66</v>
      </c>
      <c r="B728" s="181"/>
      <c r="C728" s="175"/>
      <c r="D728" s="175"/>
      <c r="E728" s="175"/>
      <c r="F728" s="175"/>
      <c r="G728" s="175"/>
      <c r="H728" s="175"/>
      <c r="J728" s="110"/>
      <c r="K728" s="110"/>
      <c r="L728" s="110"/>
      <c r="M728" s="110"/>
      <c r="N728" s="110"/>
    </row>
    <row r="729" spans="1:14" ht="15" hidden="1" x14ac:dyDescent="0.2">
      <c r="A729" s="177">
        <v>67</v>
      </c>
      <c r="B729" s="181"/>
      <c r="C729" s="175"/>
      <c r="D729" s="175"/>
      <c r="E729" s="175"/>
      <c r="F729" s="175"/>
      <c r="G729" s="175"/>
      <c r="H729" s="175"/>
      <c r="J729" s="110"/>
      <c r="K729" s="110"/>
      <c r="L729" s="110"/>
      <c r="M729" s="110"/>
      <c r="N729" s="110"/>
    </row>
    <row r="730" spans="1:14" ht="15" hidden="1" x14ac:dyDescent="0.2">
      <c r="A730" s="177">
        <v>68</v>
      </c>
      <c r="B730" s="181"/>
      <c r="C730" s="175"/>
      <c r="D730" s="175"/>
      <c r="E730" s="175"/>
      <c r="F730" s="175"/>
      <c r="G730" s="175"/>
      <c r="H730" s="175"/>
      <c r="J730" s="110"/>
      <c r="K730" s="110"/>
      <c r="L730" s="110"/>
      <c r="M730" s="110"/>
      <c r="N730" s="110"/>
    </row>
    <row r="731" spans="1:14" ht="15" hidden="1" x14ac:dyDescent="0.2">
      <c r="A731" s="177">
        <v>69</v>
      </c>
      <c r="B731" s="181"/>
      <c r="C731" s="175"/>
      <c r="D731" s="175"/>
      <c r="E731" s="175"/>
      <c r="F731" s="175"/>
      <c r="G731" s="175"/>
      <c r="H731" s="175"/>
      <c r="J731" s="110"/>
      <c r="K731" s="110"/>
      <c r="L731" s="110"/>
      <c r="M731" s="110"/>
      <c r="N731" s="110"/>
    </row>
    <row r="732" spans="1:14" ht="15" hidden="1" x14ac:dyDescent="0.2">
      <c r="A732" s="177">
        <v>70</v>
      </c>
      <c r="B732" s="181"/>
      <c r="C732" s="175"/>
      <c r="D732" s="175"/>
      <c r="E732" s="175"/>
      <c r="F732" s="175"/>
      <c r="G732" s="175"/>
      <c r="H732" s="175"/>
      <c r="J732" s="110"/>
      <c r="K732" s="110"/>
      <c r="L732" s="110"/>
      <c r="M732" s="110"/>
      <c r="N732" s="110"/>
    </row>
    <row r="733" spans="1:14" ht="15" hidden="1" x14ac:dyDescent="0.2">
      <c r="A733" s="177">
        <v>71</v>
      </c>
      <c r="B733" s="181"/>
      <c r="C733" s="175"/>
      <c r="D733" s="175"/>
      <c r="E733" s="175"/>
      <c r="F733" s="175"/>
      <c r="G733" s="175"/>
      <c r="H733" s="175"/>
      <c r="J733" s="110"/>
      <c r="K733" s="110"/>
      <c r="L733" s="110"/>
      <c r="M733" s="110"/>
      <c r="N733" s="110"/>
    </row>
    <row r="734" spans="1:14" ht="15" hidden="1" x14ac:dyDescent="0.2">
      <c r="A734" s="177">
        <v>72</v>
      </c>
      <c r="B734" s="181"/>
      <c r="C734" s="175"/>
      <c r="D734" s="175"/>
      <c r="E734" s="175"/>
      <c r="F734" s="175"/>
      <c r="G734" s="175"/>
      <c r="H734" s="175"/>
      <c r="J734" s="110"/>
      <c r="K734" s="110"/>
      <c r="L734" s="110"/>
      <c r="M734" s="110"/>
      <c r="N734" s="110"/>
    </row>
    <row r="735" spans="1:14" ht="15" hidden="1" x14ac:dyDescent="0.2">
      <c r="A735" s="177">
        <v>73</v>
      </c>
      <c r="B735" s="181"/>
      <c r="C735" s="175"/>
      <c r="D735" s="175"/>
      <c r="E735" s="175"/>
      <c r="F735" s="175"/>
      <c r="G735" s="175"/>
      <c r="H735" s="175"/>
      <c r="J735" s="110"/>
      <c r="K735" s="110"/>
      <c r="L735" s="110"/>
      <c r="M735" s="110"/>
      <c r="N735" s="110"/>
    </row>
    <row r="736" spans="1:14" ht="15" hidden="1" x14ac:dyDescent="0.2">
      <c r="A736" s="177">
        <v>74</v>
      </c>
      <c r="B736" s="181"/>
      <c r="C736" s="175"/>
      <c r="D736" s="175"/>
      <c r="E736" s="175"/>
      <c r="F736" s="175"/>
      <c r="G736" s="175"/>
      <c r="H736" s="175"/>
      <c r="J736" s="110"/>
      <c r="K736" s="110"/>
      <c r="L736" s="110"/>
      <c r="M736" s="110"/>
      <c r="N736" s="110"/>
    </row>
    <row r="737" spans="1:14" ht="15" hidden="1" x14ac:dyDescent="0.2">
      <c r="A737" s="177">
        <v>75</v>
      </c>
      <c r="B737" s="181"/>
      <c r="C737" s="175"/>
      <c r="D737" s="175"/>
      <c r="E737" s="175"/>
      <c r="F737" s="175"/>
      <c r="G737" s="175"/>
      <c r="H737" s="175"/>
      <c r="J737" s="110"/>
      <c r="K737" s="110"/>
      <c r="L737" s="110"/>
      <c r="M737" s="110"/>
      <c r="N737" s="110"/>
    </row>
    <row r="738" spans="1:14" ht="15" hidden="1" x14ac:dyDescent="0.2">
      <c r="A738" s="177">
        <v>76</v>
      </c>
      <c r="B738" s="181"/>
      <c r="C738" s="175"/>
      <c r="D738" s="175"/>
      <c r="E738" s="175"/>
      <c r="F738" s="175"/>
      <c r="G738" s="175"/>
      <c r="H738" s="175"/>
      <c r="J738" s="110"/>
      <c r="K738" s="110"/>
      <c r="L738" s="110"/>
      <c r="M738" s="110"/>
      <c r="N738" s="110"/>
    </row>
    <row r="739" spans="1:14" ht="15" hidden="1" x14ac:dyDescent="0.2">
      <c r="A739" s="177">
        <v>77</v>
      </c>
      <c r="B739" s="181"/>
      <c r="C739" s="175"/>
      <c r="D739" s="175"/>
      <c r="E739" s="175"/>
      <c r="F739" s="175"/>
      <c r="G739" s="175"/>
      <c r="H739" s="175"/>
      <c r="J739" s="110"/>
      <c r="K739" s="110"/>
      <c r="L739" s="110"/>
      <c r="M739" s="110"/>
      <c r="N739" s="110"/>
    </row>
    <row r="740" spans="1:14" ht="15" hidden="1" x14ac:dyDescent="0.2">
      <c r="A740" s="177">
        <v>78</v>
      </c>
      <c r="B740" s="181"/>
      <c r="C740" s="175"/>
      <c r="D740" s="175"/>
      <c r="E740" s="175"/>
      <c r="F740" s="175"/>
      <c r="G740" s="175"/>
      <c r="H740" s="175"/>
      <c r="J740" s="110"/>
      <c r="K740" s="110"/>
      <c r="L740" s="110"/>
      <c r="M740" s="110"/>
      <c r="N740" s="110"/>
    </row>
    <row r="741" spans="1:14" ht="15" hidden="1" x14ac:dyDescent="0.2">
      <c r="A741" s="177">
        <v>79</v>
      </c>
      <c r="B741" s="181"/>
      <c r="C741" s="175"/>
      <c r="D741" s="175"/>
      <c r="E741" s="175"/>
      <c r="F741" s="175"/>
      <c r="G741" s="175"/>
      <c r="H741" s="175"/>
      <c r="J741" s="110"/>
      <c r="K741" s="110"/>
      <c r="L741" s="110"/>
      <c r="M741" s="110"/>
      <c r="N741" s="110"/>
    </row>
    <row r="742" spans="1:14" ht="15" hidden="1" x14ac:dyDescent="0.2">
      <c r="A742" s="177">
        <v>80</v>
      </c>
      <c r="B742" s="181"/>
      <c r="C742" s="175"/>
      <c r="D742" s="175"/>
      <c r="E742" s="175"/>
      <c r="F742" s="175"/>
      <c r="G742" s="175"/>
      <c r="H742" s="175"/>
      <c r="J742" s="110"/>
      <c r="K742" s="110"/>
      <c r="L742" s="110"/>
      <c r="M742" s="110"/>
      <c r="N742" s="110"/>
    </row>
    <row r="743" spans="1:14" ht="15" hidden="1" x14ac:dyDescent="0.2">
      <c r="A743" s="177">
        <v>81</v>
      </c>
      <c r="B743" s="181"/>
      <c r="C743" s="175"/>
      <c r="D743" s="175"/>
      <c r="E743" s="175"/>
      <c r="F743" s="175"/>
      <c r="G743" s="175"/>
      <c r="H743" s="175"/>
      <c r="J743" s="110"/>
      <c r="K743" s="110"/>
      <c r="L743" s="110"/>
      <c r="M743" s="110"/>
      <c r="N743" s="110"/>
    </row>
    <row r="744" spans="1:14" ht="15" hidden="1" x14ac:dyDescent="0.2">
      <c r="A744" s="177">
        <v>82</v>
      </c>
      <c r="B744" s="181"/>
      <c r="C744" s="175"/>
      <c r="D744" s="175"/>
      <c r="E744" s="175"/>
      <c r="F744" s="175"/>
      <c r="G744" s="175"/>
      <c r="H744" s="175"/>
      <c r="J744" s="110"/>
      <c r="K744" s="110"/>
      <c r="L744" s="110"/>
      <c r="M744" s="110"/>
      <c r="N744" s="110"/>
    </row>
    <row r="745" spans="1:14" ht="15" hidden="1" x14ac:dyDescent="0.2">
      <c r="A745" s="177">
        <v>83</v>
      </c>
      <c r="B745" s="181"/>
      <c r="C745" s="175"/>
      <c r="D745" s="175"/>
      <c r="E745" s="175"/>
      <c r="F745" s="175"/>
      <c r="G745" s="175"/>
      <c r="H745" s="175"/>
      <c r="J745" s="110"/>
      <c r="K745" s="110"/>
      <c r="L745" s="110"/>
      <c r="M745" s="110"/>
      <c r="N745" s="110"/>
    </row>
    <row r="746" spans="1:14" ht="15" hidden="1" x14ac:dyDescent="0.2">
      <c r="A746" s="177">
        <v>84</v>
      </c>
      <c r="B746" s="181" t="s">
        <v>3</v>
      </c>
      <c r="C746" s="175"/>
      <c r="D746" s="175"/>
      <c r="E746" s="175"/>
      <c r="F746" s="175"/>
      <c r="G746" s="175"/>
      <c r="H746" s="175"/>
      <c r="J746" s="110"/>
      <c r="K746" s="110"/>
      <c r="L746" s="110"/>
      <c r="M746" s="110"/>
      <c r="N746" s="110"/>
    </row>
    <row r="747" spans="1:14" ht="15" hidden="1" x14ac:dyDescent="0.2">
      <c r="A747" s="177">
        <v>1</v>
      </c>
      <c r="B747" s="181" t="s">
        <v>4</v>
      </c>
      <c r="C747" s="175"/>
      <c r="D747" s="175"/>
      <c r="E747" s="175"/>
      <c r="F747" s="175"/>
      <c r="G747" s="175"/>
      <c r="H747" s="175"/>
      <c r="J747" s="110"/>
      <c r="K747" s="110"/>
      <c r="L747" s="110"/>
      <c r="M747" s="110"/>
      <c r="N747" s="110"/>
    </row>
    <row r="748" spans="1:14" ht="15" hidden="1" x14ac:dyDescent="0.2">
      <c r="A748" s="177">
        <v>2</v>
      </c>
      <c r="B748" s="181" t="s">
        <v>1</v>
      </c>
      <c r="C748" s="175"/>
      <c r="D748" s="175"/>
      <c r="E748" s="175"/>
      <c r="F748" s="175"/>
      <c r="G748" s="175"/>
      <c r="H748" s="175"/>
      <c r="J748" s="110"/>
      <c r="K748" s="110"/>
      <c r="L748" s="110"/>
      <c r="M748" s="110"/>
      <c r="N748" s="110"/>
    </row>
    <row r="749" spans="1:14" ht="16" hidden="1" thickBot="1" x14ac:dyDescent="0.25">
      <c r="A749" s="177">
        <v>3</v>
      </c>
      <c r="B749" s="181" t="s">
        <v>5</v>
      </c>
      <c r="C749" s="175"/>
      <c r="D749" s="175"/>
      <c r="E749" s="175"/>
      <c r="F749" s="175"/>
      <c r="G749" s="175"/>
      <c r="H749" s="175"/>
      <c r="J749" s="110"/>
      <c r="K749" s="110"/>
      <c r="L749" s="110"/>
      <c r="M749" s="110"/>
      <c r="N749" s="110"/>
    </row>
    <row r="750" spans="1:14" ht="14" hidden="1" thickBot="1" x14ac:dyDescent="0.2">
      <c r="A750" s="29"/>
      <c r="B750" s="29"/>
      <c r="C750" s="29"/>
      <c r="D750" s="29"/>
      <c r="E750" s="29"/>
      <c r="F750" s="29"/>
      <c r="G750" s="29"/>
      <c r="H750" s="29"/>
    </row>
    <row r="751" spans="1:14" ht="18" hidden="1" x14ac:dyDescent="0.2">
      <c r="A751" s="245" t="s">
        <v>59</v>
      </c>
      <c r="B751" s="246"/>
      <c r="C751" s="246"/>
      <c r="D751" s="246"/>
      <c r="E751" s="246"/>
      <c r="F751" s="246"/>
      <c r="G751" s="246"/>
      <c r="H751" s="246"/>
    </row>
    <row r="752" spans="1:14" ht="18" hidden="1" x14ac:dyDescent="0.2">
      <c r="A752" s="247" t="s">
        <v>12</v>
      </c>
      <c r="B752" s="248"/>
      <c r="C752" s="248"/>
      <c r="D752" s="248"/>
      <c r="E752" s="248"/>
      <c r="F752" s="248"/>
      <c r="G752" s="248"/>
      <c r="H752" s="248"/>
      <c r="I752" s="31"/>
    </row>
    <row r="753" spans="1:13" hidden="1" x14ac:dyDescent="0.15">
      <c r="A753" s="243" t="s">
        <v>0</v>
      </c>
      <c r="B753" s="244"/>
      <c r="C753" s="244"/>
      <c r="D753" s="244"/>
      <c r="E753" s="244"/>
      <c r="F753" s="244"/>
      <c r="G753" s="244"/>
      <c r="H753" s="244"/>
    </row>
    <row r="754" spans="1:13" hidden="1" x14ac:dyDescent="0.15">
      <c r="A754" s="23" t="s">
        <v>2</v>
      </c>
      <c r="B754" s="24" t="s">
        <v>2</v>
      </c>
      <c r="C754" s="32">
        <v>2000</v>
      </c>
      <c r="D754" s="32"/>
      <c r="E754" s="32"/>
      <c r="F754" s="32">
        <v>3500</v>
      </c>
      <c r="G754" s="6">
        <v>5000</v>
      </c>
      <c r="H754" s="25"/>
    </row>
    <row r="755" spans="1:13" ht="15" hidden="1" x14ac:dyDescent="0.2">
      <c r="A755" s="23">
        <v>18</v>
      </c>
      <c r="B755" s="26"/>
      <c r="C755" s="30">
        <f>C155*$L$3</f>
        <v>509.96</v>
      </c>
      <c r="D755" s="30">
        <f t="shared" ref="D755:H755" si="217">D155*$L$3</f>
        <v>443.60249999999996</v>
      </c>
      <c r="E755" s="30">
        <f t="shared" si="217"/>
        <v>404.15374999999995</v>
      </c>
      <c r="F755" s="30">
        <f t="shared" si="217"/>
        <v>312.45499999999998</v>
      </c>
      <c r="G755" s="30">
        <f t="shared" si="217"/>
        <v>238.26</v>
      </c>
      <c r="H755" s="30">
        <f t="shared" si="217"/>
        <v>201.16249999999999</v>
      </c>
      <c r="J755" s="110"/>
      <c r="K755" s="110"/>
      <c r="L755" s="110"/>
      <c r="M755" s="110"/>
    </row>
    <row r="756" spans="1:13" ht="15" hidden="1" x14ac:dyDescent="0.2">
      <c r="A756" s="23">
        <v>19</v>
      </c>
      <c r="B756" s="26"/>
      <c r="C756" s="30">
        <f t="shared" ref="C756:H756" si="218">C156*$L$3</f>
        <v>518.05874999999992</v>
      </c>
      <c r="D756" s="30">
        <f t="shared" si="218"/>
        <v>451.17874999999998</v>
      </c>
      <c r="E756" s="30">
        <f t="shared" si="218"/>
        <v>411.72999999999996</v>
      </c>
      <c r="F756" s="30">
        <f t="shared" si="218"/>
        <v>318.98624999999998</v>
      </c>
      <c r="G756" s="30">
        <f t="shared" si="218"/>
        <v>242.44</v>
      </c>
      <c r="H756" s="30">
        <f t="shared" si="218"/>
        <v>204.55874999999997</v>
      </c>
      <c r="J756" s="110"/>
      <c r="K756" s="110"/>
      <c r="L756" s="110"/>
      <c r="M756" s="110"/>
    </row>
    <row r="757" spans="1:13" ht="15" hidden="1" x14ac:dyDescent="0.2">
      <c r="A757" s="23">
        <v>20</v>
      </c>
      <c r="B757" s="26"/>
      <c r="C757" s="30">
        <f t="shared" ref="C757:H757" si="219">C157*$L$3</f>
        <v>527.72499999999991</v>
      </c>
      <c r="D757" s="30">
        <f t="shared" si="219"/>
        <v>458.49374999999998</v>
      </c>
      <c r="E757" s="30">
        <f t="shared" si="219"/>
        <v>418</v>
      </c>
      <c r="F757" s="30">
        <f t="shared" si="219"/>
        <v>326.5625</v>
      </c>
      <c r="G757" s="30">
        <f t="shared" si="219"/>
        <v>247.14249999999998</v>
      </c>
      <c r="H757" s="30">
        <f t="shared" si="219"/>
        <v>208.47749999999999</v>
      </c>
      <c r="J757" s="110"/>
      <c r="K757" s="110"/>
      <c r="L757" s="110"/>
      <c r="M757" s="110"/>
    </row>
    <row r="758" spans="1:13" ht="15" hidden="1" x14ac:dyDescent="0.2">
      <c r="A758" s="23">
        <v>21</v>
      </c>
      <c r="B758" s="26"/>
      <c r="C758" s="30">
        <f t="shared" ref="C758:H758" si="220">C158*$L$3</f>
        <v>535.82375000000002</v>
      </c>
      <c r="D758" s="30">
        <f t="shared" si="220"/>
        <v>466.59249999999997</v>
      </c>
      <c r="E758" s="30">
        <f t="shared" si="220"/>
        <v>424.79249999999996</v>
      </c>
      <c r="F758" s="30">
        <f t="shared" si="220"/>
        <v>333.09375</v>
      </c>
      <c r="G758" s="30">
        <f t="shared" si="220"/>
        <v>251.58374999999998</v>
      </c>
      <c r="H758" s="30">
        <f t="shared" si="220"/>
        <v>212.13499999999999</v>
      </c>
      <c r="J758" s="110"/>
      <c r="K758" s="110"/>
      <c r="L758" s="110"/>
      <c r="M758" s="110"/>
    </row>
    <row r="759" spans="1:13" ht="15" hidden="1" x14ac:dyDescent="0.2">
      <c r="A759" s="23">
        <v>22</v>
      </c>
      <c r="B759" s="26"/>
      <c r="C759" s="30">
        <f t="shared" ref="C759:H759" si="221">C159*$L$3</f>
        <v>544.96749999999997</v>
      </c>
      <c r="D759" s="30">
        <f t="shared" si="221"/>
        <v>474.95249999999999</v>
      </c>
      <c r="E759" s="30">
        <f t="shared" si="221"/>
        <v>432.10749999999996</v>
      </c>
      <c r="F759" s="30">
        <f t="shared" si="221"/>
        <v>339.625</v>
      </c>
      <c r="G759" s="30">
        <f t="shared" si="221"/>
        <v>256.02499999999998</v>
      </c>
      <c r="H759" s="30">
        <f t="shared" si="221"/>
        <v>216.05374999999998</v>
      </c>
      <c r="J759" s="110"/>
      <c r="K759" s="110"/>
      <c r="L759" s="110"/>
      <c r="M759" s="110"/>
    </row>
    <row r="760" spans="1:13" ht="15" hidden="1" x14ac:dyDescent="0.2">
      <c r="A760" s="23">
        <v>23</v>
      </c>
      <c r="B760" s="26"/>
      <c r="C760" s="30">
        <f t="shared" ref="C760:H760" si="222">C160*$L$3</f>
        <v>554.37249999999995</v>
      </c>
      <c r="D760" s="30">
        <f t="shared" si="222"/>
        <v>482.26749999999998</v>
      </c>
      <c r="E760" s="30">
        <f t="shared" si="222"/>
        <v>439.94499999999999</v>
      </c>
      <c r="F760" s="30">
        <f t="shared" si="222"/>
        <v>347.72375</v>
      </c>
      <c r="G760" s="30">
        <f t="shared" si="222"/>
        <v>260.98874999999998</v>
      </c>
      <c r="H760" s="30">
        <f t="shared" si="222"/>
        <v>220.23374999999999</v>
      </c>
      <c r="J760" s="110"/>
      <c r="K760" s="110"/>
      <c r="L760" s="110"/>
      <c r="M760" s="110"/>
    </row>
    <row r="761" spans="1:13" ht="15" hidden="1" x14ac:dyDescent="0.2">
      <c r="A761" s="23">
        <v>24</v>
      </c>
      <c r="B761" s="26"/>
      <c r="C761" s="30">
        <f t="shared" ref="C761:H761" si="223">C161*$L$3</f>
        <v>563.77749999999992</v>
      </c>
      <c r="D761" s="30">
        <f t="shared" si="223"/>
        <v>490.36624999999998</v>
      </c>
      <c r="E761" s="30">
        <f t="shared" si="223"/>
        <v>447.26</v>
      </c>
      <c r="F761" s="30">
        <f t="shared" si="223"/>
        <v>354.77749999999997</v>
      </c>
      <c r="G761" s="30">
        <f t="shared" si="223"/>
        <v>265.43</v>
      </c>
      <c r="H761" s="30">
        <f t="shared" si="223"/>
        <v>223.89124999999999</v>
      </c>
      <c r="J761" s="110"/>
      <c r="K761" s="110"/>
      <c r="L761" s="110"/>
      <c r="M761" s="110"/>
    </row>
    <row r="762" spans="1:13" ht="15" hidden="1" x14ac:dyDescent="0.2">
      <c r="A762" s="23">
        <v>25</v>
      </c>
      <c r="B762" s="26"/>
      <c r="C762" s="30">
        <f t="shared" ref="C762:H762" si="224">C162*$L$3</f>
        <v>572.13749999999993</v>
      </c>
      <c r="D762" s="30">
        <f t="shared" si="224"/>
        <v>497.41999999999996</v>
      </c>
      <c r="E762" s="30">
        <f t="shared" si="224"/>
        <v>454.31374999999997</v>
      </c>
      <c r="F762" s="30">
        <f t="shared" si="224"/>
        <v>361.83124999999995</v>
      </c>
      <c r="G762" s="30">
        <f t="shared" si="224"/>
        <v>270.65499999999997</v>
      </c>
      <c r="H762" s="30">
        <f t="shared" si="224"/>
        <v>228.59374999999997</v>
      </c>
      <c r="J762" s="110"/>
      <c r="K762" s="110"/>
      <c r="L762" s="110"/>
      <c r="M762" s="110"/>
    </row>
    <row r="763" spans="1:13" ht="15" hidden="1" x14ac:dyDescent="0.2">
      <c r="A763" s="23">
        <v>26</v>
      </c>
      <c r="B763" s="26"/>
      <c r="C763" s="30">
        <f t="shared" ref="C763:H763" si="225">C163*$L$3</f>
        <v>581.28125</v>
      </c>
      <c r="D763" s="30">
        <f t="shared" si="225"/>
        <v>505.78</v>
      </c>
      <c r="E763" s="30">
        <f t="shared" si="225"/>
        <v>461.36749999999995</v>
      </c>
      <c r="F763" s="30">
        <f t="shared" si="225"/>
        <v>369.66874999999999</v>
      </c>
      <c r="G763" s="30">
        <f t="shared" si="225"/>
        <v>275.35749999999996</v>
      </c>
      <c r="H763" s="30">
        <f t="shared" si="225"/>
        <v>232.51249999999999</v>
      </c>
      <c r="J763" s="110"/>
      <c r="K763" s="110"/>
      <c r="L763" s="110"/>
      <c r="M763" s="110"/>
    </row>
    <row r="764" spans="1:13" ht="15" hidden="1" x14ac:dyDescent="0.2">
      <c r="A764" s="23">
        <v>27</v>
      </c>
      <c r="B764" s="26"/>
      <c r="C764" s="30">
        <f t="shared" ref="C764:H764" si="226">C164*$L$3</f>
        <v>590.94749999999999</v>
      </c>
      <c r="D764" s="30">
        <f t="shared" si="226"/>
        <v>513.61749999999995</v>
      </c>
      <c r="E764" s="30">
        <f t="shared" si="226"/>
        <v>468.42124999999999</v>
      </c>
      <c r="F764" s="30">
        <f t="shared" si="226"/>
        <v>375.41624999999999</v>
      </c>
      <c r="G764" s="30">
        <f t="shared" si="226"/>
        <v>279.53749999999997</v>
      </c>
      <c r="H764" s="30">
        <f t="shared" si="226"/>
        <v>235.90875</v>
      </c>
      <c r="J764" s="110"/>
      <c r="K764" s="110"/>
      <c r="L764" s="110"/>
      <c r="M764" s="110"/>
    </row>
    <row r="765" spans="1:13" ht="15" hidden="1" x14ac:dyDescent="0.2">
      <c r="A765" s="23">
        <v>28</v>
      </c>
      <c r="B765" s="26"/>
      <c r="C765" s="30">
        <f t="shared" ref="C765:H765" si="227">C165*$L$3</f>
        <v>601.39749999999992</v>
      </c>
      <c r="D765" s="30">
        <f t="shared" si="227"/>
        <v>523.02249999999992</v>
      </c>
      <c r="E765" s="30">
        <f t="shared" si="227"/>
        <v>476.52</v>
      </c>
      <c r="F765" s="30">
        <f t="shared" si="227"/>
        <v>385.08249999999998</v>
      </c>
      <c r="G765" s="30">
        <f t="shared" si="227"/>
        <v>286.06874999999997</v>
      </c>
      <c r="H765" s="30">
        <f t="shared" si="227"/>
        <v>241.13374999999999</v>
      </c>
      <c r="J765" s="110"/>
      <c r="K765" s="110"/>
      <c r="L765" s="110"/>
      <c r="M765" s="110"/>
    </row>
    <row r="766" spans="1:13" ht="15" hidden="1" x14ac:dyDescent="0.2">
      <c r="A766" s="23">
        <v>29</v>
      </c>
      <c r="B766" s="26"/>
      <c r="C766" s="30">
        <f t="shared" ref="C766:H766" si="228">C166*$L$3</f>
        <v>612.37</v>
      </c>
      <c r="D766" s="30">
        <f t="shared" si="228"/>
        <v>532.42750000000001</v>
      </c>
      <c r="E766" s="30">
        <f t="shared" si="228"/>
        <v>485.40249999999997</v>
      </c>
      <c r="F766" s="30">
        <f t="shared" si="228"/>
        <v>393.4425</v>
      </c>
      <c r="G766" s="30">
        <f t="shared" si="228"/>
        <v>291.29374999999999</v>
      </c>
      <c r="H766" s="30">
        <f t="shared" si="228"/>
        <v>245.83624999999998</v>
      </c>
      <c r="J766" s="110"/>
      <c r="K766" s="110"/>
      <c r="L766" s="110"/>
      <c r="M766" s="110"/>
    </row>
    <row r="767" spans="1:13" ht="15" hidden="1" x14ac:dyDescent="0.2">
      <c r="A767" s="23">
        <v>30</v>
      </c>
      <c r="B767" s="26"/>
      <c r="C767" s="30">
        <f t="shared" ref="C767:H767" si="229">C167*$L$3</f>
        <v>622.81999999999994</v>
      </c>
      <c r="D767" s="30">
        <f t="shared" si="229"/>
        <v>540.78749999999991</v>
      </c>
      <c r="E767" s="30">
        <f t="shared" si="229"/>
        <v>493.23999999999995</v>
      </c>
      <c r="F767" s="30">
        <f t="shared" si="229"/>
        <v>402.32499999999999</v>
      </c>
      <c r="G767" s="30">
        <f t="shared" si="229"/>
        <v>297.82499999999999</v>
      </c>
      <c r="H767" s="30">
        <f t="shared" si="229"/>
        <v>251.32249999999999</v>
      </c>
      <c r="J767" s="110"/>
      <c r="K767" s="110"/>
      <c r="L767" s="110"/>
      <c r="M767" s="110"/>
    </row>
    <row r="768" spans="1:13" ht="15" hidden="1" x14ac:dyDescent="0.2">
      <c r="A768" s="23">
        <v>31</v>
      </c>
      <c r="B768" s="26"/>
      <c r="C768" s="30">
        <f t="shared" ref="C768:H768" si="230">C168*$L$3</f>
        <v>633.00874999999996</v>
      </c>
      <c r="D768" s="30">
        <f t="shared" si="230"/>
        <v>551.49874999999997</v>
      </c>
      <c r="E768" s="30">
        <f t="shared" si="230"/>
        <v>502.38374999999996</v>
      </c>
      <c r="F768" s="30">
        <f t="shared" si="230"/>
        <v>411.72999999999996</v>
      </c>
      <c r="G768" s="30">
        <f t="shared" si="230"/>
        <v>303.04999999999995</v>
      </c>
      <c r="H768" s="30">
        <f t="shared" si="230"/>
        <v>255.50249999999997</v>
      </c>
      <c r="J768" s="110"/>
      <c r="K768" s="110"/>
      <c r="L768" s="110"/>
      <c r="M768" s="110"/>
    </row>
    <row r="769" spans="1:13" ht="15" hidden="1" x14ac:dyDescent="0.2">
      <c r="A769" s="23">
        <v>32</v>
      </c>
      <c r="B769" s="26"/>
      <c r="C769" s="30">
        <f t="shared" ref="C769:H769" si="231">C169*$L$3</f>
        <v>643.45875000000001</v>
      </c>
      <c r="D769" s="30">
        <f t="shared" si="231"/>
        <v>560.12</v>
      </c>
      <c r="E769" s="30">
        <f t="shared" si="231"/>
        <v>510.22124999999994</v>
      </c>
      <c r="F769" s="30">
        <f t="shared" si="231"/>
        <v>421.13499999999999</v>
      </c>
      <c r="G769" s="30">
        <f t="shared" si="231"/>
        <v>309.32</v>
      </c>
      <c r="H769" s="30">
        <f t="shared" si="231"/>
        <v>261.25</v>
      </c>
      <c r="J769" s="110"/>
      <c r="K769" s="110"/>
      <c r="L769" s="110"/>
      <c r="M769" s="110"/>
    </row>
    <row r="770" spans="1:13" ht="15" hidden="1" x14ac:dyDescent="0.2">
      <c r="A770" s="23">
        <v>33</v>
      </c>
      <c r="B770" s="26"/>
      <c r="C770" s="30">
        <f t="shared" ref="C770:H770" si="232">C170*$L$3</f>
        <v>660.96249999999998</v>
      </c>
      <c r="D770" s="30">
        <f t="shared" si="232"/>
        <v>575.0112499999999</v>
      </c>
      <c r="E770" s="30">
        <f t="shared" si="232"/>
        <v>524.85124999999994</v>
      </c>
      <c r="F770" s="30">
        <f t="shared" si="232"/>
        <v>433.67499999999995</v>
      </c>
      <c r="G770" s="30">
        <f t="shared" si="232"/>
        <v>319.2475</v>
      </c>
      <c r="H770" s="30">
        <f t="shared" si="232"/>
        <v>269.60999999999996</v>
      </c>
      <c r="J770" s="110"/>
      <c r="K770" s="110"/>
      <c r="L770" s="110"/>
      <c r="M770" s="110"/>
    </row>
    <row r="771" spans="1:13" ht="15" hidden="1" x14ac:dyDescent="0.2">
      <c r="A771" s="23">
        <v>34</v>
      </c>
      <c r="B771" s="26"/>
      <c r="C771" s="30">
        <f t="shared" ref="C771:H771" si="233">C171*$L$3</f>
        <v>678.46624999999995</v>
      </c>
      <c r="D771" s="30">
        <f t="shared" si="233"/>
        <v>590.94749999999999</v>
      </c>
      <c r="E771" s="30">
        <f t="shared" si="233"/>
        <v>538.69749999999999</v>
      </c>
      <c r="F771" s="30">
        <f t="shared" si="233"/>
        <v>445.6925</v>
      </c>
      <c r="G771" s="30">
        <f t="shared" si="233"/>
        <v>327.60749999999996</v>
      </c>
      <c r="H771" s="30">
        <f t="shared" si="233"/>
        <v>276.40249999999997</v>
      </c>
      <c r="J771" s="110"/>
      <c r="K771" s="110"/>
      <c r="L771" s="110"/>
      <c r="M771" s="110"/>
    </row>
    <row r="772" spans="1:13" ht="15" hidden="1" x14ac:dyDescent="0.2">
      <c r="A772" s="23">
        <v>35</v>
      </c>
      <c r="B772" s="26"/>
      <c r="C772" s="30">
        <f t="shared" ref="C772:H772" si="234">C172*$L$3</f>
        <v>696.75374999999997</v>
      </c>
      <c r="D772" s="30">
        <f t="shared" si="234"/>
        <v>605.83875</v>
      </c>
      <c r="E772" s="30">
        <f t="shared" si="234"/>
        <v>552.54374999999993</v>
      </c>
      <c r="F772" s="30">
        <f t="shared" si="234"/>
        <v>458.755</v>
      </c>
      <c r="G772" s="30">
        <f t="shared" si="234"/>
        <v>337.01249999999999</v>
      </c>
      <c r="H772" s="30">
        <f t="shared" si="234"/>
        <v>284.24</v>
      </c>
      <c r="J772" s="110"/>
      <c r="K772" s="110"/>
      <c r="L772" s="110"/>
      <c r="M772" s="110"/>
    </row>
    <row r="773" spans="1:13" ht="15" hidden="1" x14ac:dyDescent="0.2">
      <c r="A773" s="23">
        <v>36</v>
      </c>
      <c r="B773" s="26"/>
      <c r="C773" s="30">
        <f t="shared" ref="C773:H773" si="235">C173*$L$3</f>
        <v>713.7349999999999</v>
      </c>
      <c r="D773" s="30">
        <f t="shared" si="235"/>
        <v>621.77499999999998</v>
      </c>
      <c r="E773" s="30">
        <f t="shared" si="235"/>
        <v>566.39</v>
      </c>
      <c r="F773" s="30">
        <f t="shared" si="235"/>
        <v>471.8175</v>
      </c>
      <c r="G773" s="30">
        <f t="shared" si="235"/>
        <v>346.15625</v>
      </c>
      <c r="H773" s="30">
        <f t="shared" si="235"/>
        <v>292.33875</v>
      </c>
      <c r="J773" s="110"/>
      <c r="K773" s="110"/>
      <c r="L773" s="110"/>
      <c r="M773" s="110"/>
    </row>
    <row r="774" spans="1:13" ht="15" hidden="1" x14ac:dyDescent="0.2">
      <c r="A774" s="23">
        <v>37</v>
      </c>
      <c r="B774" s="26"/>
      <c r="C774" s="30">
        <f t="shared" ref="C774:H774" si="236">C174*$L$3</f>
        <v>731.23874999999998</v>
      </c>
      <c r="D774" s="30">
        <f t="shared" si="236"/>
        <v>636.14374999999995</v>
      </c>
      <c r="E774" s="30">
        <f t="shared" si="236"/>
        <v>580.75874999999996</v>
      </c>
      <c r="F774" s="30">
        <f t="shared" si="236"/>
        <v>485.14124999999996</v>
      </c>
      <c r="G774" s="30">
        <f t="shared" si="236"/>
        <v>355.03874999999999</v>
      </c>
      <c r="H774" s="30">
        <f t="shared" si="236"/>
        <v>299.39249999999998</v>
      </c>
      <c r="J774" s="110"/>
      <c r="K774" s="110"/>
      <c r="L774" s="110"/>
      <c r="M774" s="110"/>
    </row>
    <row r="775" spans="1:13" ht="15" hidden="1" x14ac:dyDescent="0.2">
      <c r="A775" s="23">
        <v>38</v>
      </c>
      <c r="B775" s="26"/>
      <c r="C775" s="30">
        <f t="shared" ref="C775:H775" si="237">C175*$L$3</f>
        <v>749.78749999999991</v>
      </c>
      <c r="D775" s="30">
        <f t="shared" si="237"/>
        <v>651.5575</v>
      </c>
      <c r="E775" s="30">
        <f t="shared" si="237"/>
        <v>594.86624999999992</v>
      </c>
      <c r="F775" s="30">
        <f t="shared" si="237"/>
        <v>498.98749999999995</v>
      </c>
      <c r="G775" s="30">
        <f t="shared" si="237"/>
        <v>364.18249999999995</v>
      </c>
      <c r="H775" s="30">
        <f t="shared" si="237"/>
        <v>306.96875</v>
      </c>
      <c r="J775" s="110"/>
      <c r="K775" s="110"/>
      <c r="L775" s="110"/>
      <c r="M775" s="110"/>
    </row>
    <row r="776" spans="1:13" ht="15" hidden="1" x14ac:dyDescent="0.2">
      <c r="A776" s="23">
        <v>39</v>
      </c>
      <c r="B776" s="26"/>
      <c r="C776" s="30">
        <f t="shared" ref="C776:H776" si="238">C176*$L$3</f>
        <v>767.29124999999999</v>
      </c>
      <c r="D776" s="30">
        <f t="shared" si="238"/>
        <v>667.49374999999998</v>
      </c>
      <c r="E776" s="30">
        <f t="shared" si="238"/>
        <v>608.71249999999998</v>
      </c>
      <c r="F776" s="30">
        <f t="shared" si="238"/>
        <v>512.57249999999999</v>
      </c>
      <c r="G776" s="30">
        <f t="shared" si="238"/>
        <v>373.58749999999998</v>
      </c>
      <c r="H776" s="30">
        <f t="shared" si="238"/>
        <v>315.0675</v>
      </c>
      <c r="J776" s="110"/>
      <c r="K776" s="110"/>
      <c r="L776" s="110"/>
      <c r="M776" s="110"/>
    </row>
    <row r="777" spans="1:13" ht="15" hidden="1" x14ac:dyDescent="0.2">
      <c r="A777" s="23">
        <v>40</v>
      </c>
      <c r="B777" s="26"/>
      <c r="C777" s="30">
        <f t="shared" ref="C777:H777" si="239">C177*$L$3</f>
        <v>786.88499999999999</v>
      </c>
      <c r="D777" s="30">
        <f t="shared" si="239"/>
        <v>683.43</v>
      </c>
      <c r="E777" s="30">
        <f t="shared" si="239"/>
        <v>622.81999999999994</v>
      </c>
      <c r="F777" s="30">
        <f t="shared" si="239"/>
        <v>525.89625000000001</v>
      </c>
      <c r="G777" s="30">
        <f t="shared" si="239"/>
        <v>382.99249999999995</v>
      </c>
      <c r="H777" s="30">
        <f t="shared" si="239"/>
        <v>322.90499999999997</v>
      </c>
      <c r="J777" s="110"/>
      <c r="K777" s="110"/>
      <c r="L777" s="110"/>
      <c r="M777" s="110"/>
    </row>
    <row r="778" spans="1:13" ht="15" hidden="1" x14ac:dyDescent="0.2">
      <c r="A778" s="23">
        <v>41</v>
      </c>
      <c r="B778" s="26"/>
      <c r="C778" s="30">
        <f t="shared" ref="C778:H778" si="240">C178*$L$3</f>
        <v>830.77499999999998</v>
      </c>
      <c r="D778" s="30">
        <f t="shared" si="240"/>
        <v>722.09499999999991</v>
      </c>
      <c r="E778" s="30">
        <f t="shared" si="240"/>
        <v>659.39499999999998</v>
      </c>
      <c r="F778" s="30">
        <f t="shared" si="240"/>
        <v>557.76874999999995</v>
      </c>
      <c r="G778" s="30">
        <f t="shared" si="240"/>
        <v>404.67624999999998</v>
      </c>
      <c r="H778" s="30">
        <f t="shared" si="240"/>
        <v>341.45374999999996</v>
      </c>
      <c r="J778" s="110"/>
      <c r="K778" s="110"/>
      <c r="L778" s="110"/>
      <c r="M778" s="110"/>
    </row>
    <row r="779" spans="1:13" ht="15" hidden="1" x14ac:dyDescent="0.2">
      <c r="A779" s="23">
        <v>42</v>
      </c>
      <c r="B779" s="26"/>
      <c r="C779" s="30">
        <f t="shared" ref="C779:H779" si="241">C179*$L$3</f>
        <v>849.58499999999992</v>
      </c>
      <c r="D779" s="30">
        <f t="shared" si="241"/>
        <v>738.2924999999999</v>
      </c>
      <c r="E779" s="30">
        <f t="shared" si="241"/>
        <v>672.9799999999999</v>
      </c>
      <c r="F779" s="30">
        <f t="shared" si="241"/>
        <v>571.87624999999991</v>
      </c>
      <c r="G779" s="30">
        <f t="shared" si="241"/>
        <v>414.08124999999995</v>
      </c>
      <c r="H779" s="30">
        <f t="shared" si="241"/>
        <v>349.55249999999995</v>
      </c>
      <c r="J779" s="110"/>
      <c r="K779" s="110"/>
      <c r="L779" s="110"/>
      <c r="M779" s="110"/>
    </row>
    <row r="780" spans="1:13" ht="15" hidden="1" x14ac:dyDescent="0.2">
      <c r="A780" s="23">
        <v>43</v>
      </c>
      <c r="B780" s="26"/>
      <c r="C780" s="30">
        <f t="shared" ref="C780:H780" si="242">C180*$L$3</f>
        <v>882.76374999999996</v>
      </c>
      <c r="D780" s="30">
        <f t="shared" si="242"/>
        <v>768.33624999999995</v>
      </c>
      <c r="E780" s="30">
        <f t="shared" si="242"/>
        <v>700.41125</v>
      </c>
      <c r="F780" s="30">
        <f t="shared" si="242"/>
        <v>597.21749999999997</v>
      </c>
      <c r="G780" s="30">
        <f t="shared" si="242"/>
        <v>432.63</v>
      </c>
      <c r="H780" s="30">
        <f t="shared" si="242"/>
        <v>365.22749999999996</v>
      </c>
      <c r="J780" s="110"/>
      <c r="K780" s="110"/>
      <c r="L780" s="110"/>
      <c r="M780" s="110"/>
    </row>
    <row r="781" spans="1:13" ht="15" hidden="1" x14ac:dyDescent="0.2">
      <c r="A781" s="23">
        <v>44</v>
      </c>
      <c r="B781" s="26"/>
      <c r="C781" s="30">
        <f t="shared" ref="C781:H781" si="243">C181*$L$3</f>
        <v>916.46499999999992</v>
      </c>
      <c r="D781" s="30">
        <f t="shared" si="243"/>
        <v>796.8125</v>
      </c>
      <c r="E781" s="30">
        <f t="shared" si="243"/>
        <v>726.7974999999999</v>
      </c>
      <c r="F781" s="30">
        <f t="shared" si="243"/>
        <v>621.77499999999998</v>
      </c>
      <c r="G781" s="30">
        <f t="shared" si="243"/>
        <v>450.13374999999996</v>
      </c>
      <c r="H781" s="30">
        <f t="shared" si="243"/>
        <v>379.85749999999996</v>
      </c>
      <c r="J781" s="110"/>
      <c r="K781" s="110"/>
      <c r="L781" s="110"/>
      <c r="M781" s="110"/>
    </row>
    <row r="782" spans="1:13" ht="15" hidden="1" x14ac:dyDescent="0.2">
      <c r="A782" s="23">
        <v>45</v>
      </c>
      <c r="B782" s="26"/>
      <c r="C782" s="30">
        <f t="shared" ref="C782:H782" si="244">C182*$L$3</f>
        <v>950.68874999999991</v>
      </c>
      <c r="D782" s="30">
        <f t="shared" si="244"/>
        <v>826.07249999999999</v>
      </c>
      <c r="E782" s="30">
        <f t="shared" si="244"/>
        <v>753.70624999999995</v>
      </c>
      <c r="F782" s="30">
        <f t="shared" si="244"/>
        <v>647.37749999999994</v>
      </c>
      <c r="G782" s="30">
        <f t="shared" si="244"/>
        <v>467.37624999999997</v>
      </c>
      <c r="H782" s="30">
        <f t="shared" si="244"/>
        <v>394.48749999999995</v>
      </c>
      <c r="J782" s="110"/>
      <c r="K782" s="110"/>
      <c r="L782" s="110"/>
      <c r="M782" s="110"/>
    </row>
    <row r="783" spans="1:13" ht="15" hidden="1" x14ac:dyDescent="0.2">
      <c r="A783" s="23">
        <v>46</v>
      </c>
      <c r="B783" s="26"/>
      <c r="C783" s="30">
        <f t="shared" ref="C783:H783" si="245">C183*$L$3</f>
        <v>983.86749999999995</v>
      </c>
      <c r="D783" s="30">
        <f t="shared" si="245"/>
        <v>855.59374999999989</v>
      </c>
      <c r="E783" s="30">
        <f t="shared" si="245"/>
        <v>780.6149999999999</v>
      </c>
      <c r="F783" s="30">
        <f t="shared" si="245"/>
        <v>672.19624999999996</v>
      </c>
      <c r="G783" s="30">
        <f t="shared" si="245"/>
        <v>485.14124999999996</v>
      </c>
      <c r="H783" s="30">
        <f t="shared" si="245"/>
        <v>409.37874999999997</v>
      </c>
      <c r="J783" s="110"/>
      <c r="K783" s="110"/>
      <c r="L783" s="110"/>
      <c r="M783" s="110"/>
    </row>
    <row r="784" spans="1:13" ht="15" hidden="1" x14ac:dyDescent="0.2">
      <c r="A784" s="23">
        <v>47</v>
      </c>
      <c r="B784" s="26"/>
      <c r="C784" s="30">
        <f t="shared" ref="C784:H784" si="246">C184*$L$3</f>
        <v>1017.3074999999999</v>
      </c>
      <c r="D784" s="30">
        <f t="shared" si="246"/>
        <v>884.85374999999999</v>
      </c>
      <c r="E784" s="30">
        <f t="shared" si="246"/>
        <v>807.00124999999991</v>
      </c>
      <c r="F784" s="30">
        <f t="shared" si="246"/>
        <v>697.53749999999991</v>
      </c>
      <c r="G784" s="30">
        <f t="shared" si="246"/>
        <v>502.64499999999998</v>
      </c>
      <c r="H784" s="30">
        <f t="shared" si="246"/>
        <v>424.27</v>
      </c>
      <c r="J784" s="110"/>
      <c r="K784" s="110"/>
      <c r="L784" s="110"/>
      <c r="M784" s="110"/>
    </row>
    <row r="785" spans="1:13" ht="15" hidden="1" x14ac:dyDescent="0.2">
      <c r="A785" s="23">
        <v>48</v>
      </c>
      <c r="B785" s="26"/>
      <c r="C785" s="30">
        <f t="shared" ref="C785:H785" si="247">C185*$L$3</f>
        <v>1053.6212499999999</v>
      </c>
      <c r="D785" s="30">
        <f t="shared" si="247"/>
        <v>915.94249999999988</v>
      </c>
      <c r="E785" s="30">
        <f t="shared" si="247"/>
        <v>835.21624999999995</v>
      </c>
      <c r="F785" s="30">
        <f t="shared" si="247"/>
        <v>724.44624999999996</v>
      </c>
      <c r="G785" s="30">
        <f t="shared" si="247"/>
        <v>520.67124999999999</v>
      </c>
      <c r="H785" s="30">
        <f t="shared" si="247"/>
        <v>439.42249999999996</v>
      </c>
      <c r="J785" s="110"/>
      <c r="K785" s="110"/>
      <c r="L785" s="110"/>
      <c r="M785" s="110"/>
    </row>
    <row r="786" spans="1:13" ht="15" hidden="1" x14ac:dyDescent="0.2">
      <c r="A786" s="23">
        <v>49</v>
      </c>
      <c r="B786" s="26"/>
      <c r="C786" s="30">
        <f t="shared" ref="C786:H786" si="248">C186*$L$3</f>
        <v>1089.9349999999999</v>
      </c>
      <c r="D786" s="30">
        <f t="shared" si="248"/>
        <v>947.55374999999992</v>
      </c>
      <c r="E786" s="30">
        <f t="shared" si="248"/>
        <v>863.6925</v>
      </c>
      <c r="F786" s="30">
        <f t="shared" si="248"/>
        <v>750.31</v>
      </c>
      <c r="G786" s="30">
        <f t="shared" si="248"/>
        <v>539.21999999999991</v>
      </c>
      <c r="H786" s="30">
        <f t="shared" si="248"/>
        <v>454.83624999999995</v>
      </c>
      <c r="J786" s="110"/>
      <c r="K786" s="110"/>
      <c r="L786" s="110"/>
      <c r="M786" s="110"/>
    </row>
    <row r="787" spans="1:13" ht="15" hidden="1" x14ac:dyDescent="0.2">
      <c r="A787" s="23">
        <v>50</v>
      </c>
      <c r="B787" s="26"/>
      <c r="C787" s="30">
        <f t="shared" ref="C787:H787" si="249">C187*$L$3</f>
        <v>1124.9424999999999</v>
      </c>
      <c r="D787" s="30">
        <f t="shared" si="249"/>
        <v>978.38124999999991</v>
      </c>
      <c r="E787" s="30">
        <f t="shared" si="249"/>
        <v>891.38499999999999</v>
      </c>
      <c r="F787" s="30">
        <f t="shared" si="249"/>
        <v>776.95749999999998</v>
      </c>
      <c r="G787" s="30">
        <f t="shared" si="249"/>
        <v>557.24624999999992</v>
      </c>
      <c r="H787" s="30">
        <f t="shared" si="249"/>
        <v>470.77249999999998</v>
      </c>
      <c r="J787" s="110"/>
      <c r="K787" s="110"/>
      <c r="L787" s="110"/>
      <c r="M787" s="110"/>
    </row>
    <row r="788" spans="1:13" ht="15" hidden="1" x14ac:dyDescent="0.2">
      <c r="A788" s="23">
        <v>51</v>
      </c>
      <c r="B788" s="26"/>
      <c r="C788" s="30">
        <f t="shared" ref="C788:H788" si="250">C188*$L$3</f>
        <v>1197.83125</v>
      </c>
      <c r="D788" s="30">
        <f t="shared" si="250"/>
        <v>1041.865</v>
      </c>
      <c r="E788" s="30">
        <f t="shared" si="250"/>
        <v>949.90499999999997</v>
      </c>
      <c r="F788" s="30">
        <f t="shared" si="250"/>
        <v>829.46875</v>
      </c>
      <c r="G788" s="30">
        <f t="shared" si="250"/>
        <v>595.12749999999994</v>
      </c>
      <c r="H788" s="30">
        <f t="shared" si="250"/>
        <v>501.59999999999997</v>
      </c>
      <c r="J788" s="110"/>
      <c r="K788" s="110"/>
      <c r="L788" s="110"/>
      <c r="M788" s="110"/>
    </row>
    <row r="789" spans="1:13" ht="15" hidden="1" x14ac:dyDescent="0.2">
      <c r="A789" s="23">
        <v>52</v>
      </c>
      <c r="B789" s="26"/>
      <c r="C789" s="30">
        <f t="shared" ref="C789:H789" si="251">C189*$L$3</f>
        <v>1234.40625</v>
      </c>
      <c r="D789" s="30">
        <f t="shared" si="251"/>
        <v>1073.2149999999999</v>
      </c>
      <c r="E789" s="30">
        <f t="shared" si="251"/>
        <v>979.16499999999996</v>
      </c>
      <c r="F789" s="30">
        <f t="shared" si="251"/>
        <v>855.59374999999989</v>
      </c>
      <c r="G789" s="30">
        <f t="shared" si="251"/>
        <v>613.67624999999998</v>
      </c>
      <c r="H789" s="30">
        <f t="shared" si="251"/>
        <v>517.79750000000001</v>
      </c>
      <c r="J789" s="110"/>
      <c r="K789" s="110"/>
      <c r="L789" s="110"/>
      <c r="M789" s="110"/>
    </row>
    <row r="790" spans="1:13" ht="15" hidden="1" x14ac:dyDescent="0.2">
      <c r="A790" s="23">
        <v>53</v>
      </c>
      <c r="B790" s="26"/>
      <c r="C790" s="30">
        <f t="shared" ref="C790:H790" si="252">C190*$L$3</f>
        <v>1278.8187499999999</v>
      </c>
      <c r="D790" s="30">
        <f t="shared" si="252"/>
        <v>1112.4024999999999</v>
      </c>
      <c r="E790" s="30">
        <f t="shared" si="252"/>
        <v>1013.9112499999999</v>
      </c>
      <c r="F790" s="30">
        <f t="shared" si="252"/>
        <v>890.0787499999999</v>
      </c>
      <c r="G790" s="30">
        <f t="shared" si="252"/>
        <v>636.40499999999997</v>
      </c>
      <c r="H790" s="30">
        <f t="shared" si="252"/>
        <v>536.86874999999998</v>
      </c>
      <c r="J790" s="110"/>
      <c r="K790" s="110"/>
      <c r="L790" s="110"/>
      <c r="M790" s="110"/>
    </row>
    <row r="791" spans="1:13" ht="15" hidden="1" x14ac:dyDescent="0.2">
      <c r="A791" s="23">
        <v>54</v>
      </c>
      <c r="B791" s="26"/>
      <c r="C791" s="30">
        <f t="shared" ref="C791:H791" si="253">C191*$L$3</f>
        <v>1322.9699999999998</v>
      </c>
      <c r="D791" s="30">
        <f t="shared" si="253"/>
        <v>1149.5</v>
      </c>
      <c r="E791" s="30">
        <f t="shared" si="253"/>
        <v>1048.9187499999998</v>
      </c>
      <c r="F791" s="30">
        <f t="shared" si="253"/>
        <v>922.7349999999999</v>
      </c>
      <c r="G791" s="30">
        <f t="shared" si="253"/>
        <v>659.13374999999996</v>
      </c>
      <c r="H791" s="30">
        <f t="shared" si="253"/>
        <v>556.20124999999996</v>
      </c>
      <c r="J791" s="110"/>
      <c r="K791" s="110"/>
      <c r="L791" s="110"/>
      <c r="M791" s="110"/>
    </row>
    <row r="792" spans="1:13" ht="15" hidden="1" x14ac:dyDescent="0.2">
      <c r="A792" s="23">
        <v>55</v>
      </c>
      <c r="B792" s="26"/>
      <c r="C792" s="30">
        <f t="shared" ref="C792:H792" si="254">C192*$L$3</f>
        <v>1365.5537499999998</v>
      </c>
      <c r="D792" s="30">
        <f t="shared" si="254"/>
        <v>1188.165</v>
      </c>
      <c r="E792" s="30">
        <f t="shared" si="254"/>
        <v>1082.6199999999999</v>
      </c>
      <c r="F792" s="30">
        <f t="shared" si="254"/>
        <v>955.91374999999994</v>
      </c>
      <c r="G792" s="30">
        <f t="shared" si="254"/>
        <v>681.86249999999995</v>
      </c>
      <c r="H792" s="30">
        <f t="shared" si="254"/>
        <v>575.53374999999994</v>
      </c>
      <c r="J792" s="110"/>
      <c r="K792" s="110"/>
      <c r="L792" s="110"/>
      <c r="M792" s="110"/>
    </row>
    <row r="793" spans="1:13" ht="15" hidden="1" x14ac:dyDescent="0.2">
      <c r="A793" s="23">
        <v>56</v>
      </c>
      <c r="B793" s="26"/>
      <c r="C793" s="30">
        <f t="shared" ref="C793:H793" si="255">C193*$L$3</f>
        <v>1409.7049999999999</v>
      </c>
      <c r="D793" s="30">
        <f t="shared" si="255"/>
        <v>1225.2624999999998</v>
      </c>
      <c r="E793" s="30">
        <f t="shared" si="255"/>
        <v>1117.6274999999998</v>
      </c>
      <c r="F793" s="30">
        <f t="shared" si="255"/>
        <v>988.83124999999995</v>
      </c>
      <c r="G793" s="30">
        <f t="shared" si="255"/>
        <v>705.11374999999998</v>
      </c>
      <c r="H793" s="30">
        <f t="shared" si="255"/>
        <v>594.6049999999999</v>
      </c>
      <c r="J793" s="110"/>
      <c r="K793" s="110"/>
      <c r="L793" s="110"/>
      <c r="M793" s="110"/>
    </row>
    <row r="794" spans="1:13" ht="15" hidden="1" x14ac:dyDescent="0.2">
      <c r="A794" s="23">
        <v>57</v>
      </c>
      <c r="B794" s="26"/>
      <c r="C794" s="30">
        <f t="shared" ref="C794:H794" si="256">C194*$L$3</f>
        <v>1453.0725</v>
      </c>
      <c r="D794" s="30">
        <f t="shared" si="256"/>
        <v>1263.405</v>
      </c>
      <c r="E794" s="30">
        <f t="shared" si="256"/>
        <v>1152.1125</v>
      </c>
      <c r="F794" s="30">
        <f t="shared" si="256"/>
        <v>1021.74875</v>
      </c>
      <c r="G794" s="30">
        <f t="shared" si="256"/>
        <v>727.05874999999992</v>
      </c>
      <c r="H794" s="30">
        <f t="shared" si="256"/>
        <v>613.41499999999996</v>
      </c>
      <c r="J794" s="110"/>
      <c r="K794" s="110"/>
      <c r="L794" s="110"/>
      <c r="M794" s="110"/>
    </row>
    <row r="795" spans="1:13" ht="15" hidden="1" x14ac:dyDescent="0.2">
      <c r="A795" s="23">
        <v>58</v>
      </c>
      <c r="B795" s="26"/>
      <c r="C795" s="30">
        <f t="shared" ref="C795:H795" si="257">C195*$L$3</f>
        <v>1503.4937499999999</v>
      </c>
      <c r="D795" s="30">
        <f t="shared" si="257"/>
        <v>1307.2949999999998</v>
      </c>
      <c r="E795" s="30">
        <f t="shared" si="257"/>
        <v>1188.6875</v>
      </c>
      <c r="F795" s="30">
        <f t="shared" si="257"/>
        <v>1065.8999999999999</v>
      </c>
      <c r="G795" s="30">
        <f t="shared" si="257"/>
        <v>756.31874999999991</v>
      </c>
      <c r="H795" s="30">
        <f t="shared" si="257"/>
        <v>638.23374999999999</v>
      </c>
      <c r="J795" s="110"/>
      <c r="K795" s="110"/>
      <c r="L795" s="110"/>
      <c r="M795" s="110"/>
    </row>
    <row r="796" spans="1:13" ht="15" hidden="1" x14ac:dyDescent="0.2">
      <c r="A796" s="23">
        <v>59</v>
      </c>
      <c r="B796" s="26"/>
      <c r="C796" s="30">
        <f t="shared" ref="C796:H796" si="258">C196*$L$3</f>
        <v>1553.6537499999999</v>
      </c>
      <c r="D796" s="30">
        <f t="shared" si="258"/>
        <v>1351.44625</v>
      </c>
      <c r="E796" s="30">
        <f t="shared" si="258"/>
        <v>1224.74</v>
      </c>
      <c r="F796" s="30">
        <f t="shared" si="258"/>
        <v>1109.0062499999999</v>
      </c>
      <c r="G796" s="30">
        <f t="shared" si="258"/>
        <v>784.27249999999992</v>
      </c>
      <c r="H796" s="30">
        <f t="shared" si="258"/>
        <v>661.4849999999999</v>
      </c>
      <c r="J796" s="110"/>
      <c r="K796" s="110"/>
      <c r="L796" s="110"/>
      <c r="M796" s="110"/>
    </row>
    <row r="797" spans="1:13" ht="15" hidden="1" x14ac:dyDescent="0.2">
      <c r="A797" s="23">
        <v>60</v>
      </c>
      <c r="B797" s="26"/>
      <c r="C797" s="30">
        <f t="shared" ref="C797:H797" si="259">C197*$L$3</f>
        <v>1603.8137499999998</v>
      </c>
      <c r="D797" s="30">
        <f t="shared" si="259"/>
        <v>1394.5525</v>
      </c>
      <c r="E797" s="30">
        <f t="shared" si="259"/>
        <v>1261.0537499999998</v>
      </c>
      <c r="F797" s="30">
        <f t="shared" si="259"/>
        <v>1152.1125</v>
      </c>
      <c r="G797" s="30">
        <f t="shared" si="259"/>
        <v>813.79374999999993</v>
      </c>
      <c r="H797" s="30">
        <f t="shared" si="259"/>
        <v>686.30374999999992</v>
      </c>
      <c r="J797" s="110"/>
      <c r="K797" s="110"/>
      <c r="L797" s="110"/>
      <c r="M797" s="110"/>
    </row>
    <row r="798" spans="1:13" ht="15" hidden="1" x14ac:dyDescent="0.2">
      <c r="A798" s="23">
        <v>61</v>
      </c>
      <c r="B798" s="26"/>
      <c r="C798" s="30">
        <f t="shared" ref="C798:H798" si="260">C198*$L$3</f>
        <v>1690.5487499999999</v>
      </c>
      <c r="D798" s="30">
        <f t="shared" si="260"/>
        <v>1470.3149999999998</v>
      </c>
      <c r="E798" s="30">
        <f t="shared" si="260"/>
        <v>1336.2937499999998</v>
      </c>
      <c r="F798" s="30">
        <f t="shared" si="260"/>
        <v>1213.2449999999999</v>
      </c>
      <c r="G798" s="30">
        <f t="shared" si="260"/>
        <v>857.4224999999999</v>
      </c>
      <c r="H798" s="30">
        <f t="shared" si="260"/>
        <v>723.40125</v>
      </c>
      <c r="J798" s="110"/>
      <c r="K798" s="110"/>
      <c r="L798" s="110"/>
      <c r="M798" s="110"/>
    </row>
    <row r="799" spans="1:13" ht="15" hidden="1" x14ac:dyDescent="0.2">
      <c r="A799" s="23">
        <v>62</v>
      </c>
      <c r="B799" s="26"/>
      <c r="C799" s="30">
        <f t="shared" ref="C799:H799" si="261">C199*$L$3</f>
        <v>1767.8787499999999</v>
      </c>
      <c r="D799" s="30">
        <f t="shared" si="261"/>
        <v>1536.6724999999999</v>
      </c>
      <c r="E799" s="30">
        <f t="shared" si="261"/>
        <v>1401.08375</v>
      </c>
      <c r="F799" s="30">
        <f t="shared" si="261"/>
        <v>1268.8912499999999</v>
      </c>
      <c r="G799" s="30">
        <f t="shared" si="261"/>
        <v>895.30374999999992</v>
      </c>
      <c r="H799" s="30">
        <f t="shared" si="261"/>
        <v>755.01249999999993</v>
      </c>
      <c r="J799" s="110"/>
      <c r="K799" s="110"/>
      <c r="L799" s="110"/>
      <c r="M799" s="110"/>
    </row>
    <row r="800" spans="1:13" ht="15" hidden="1" x14ac:dyDescent="0.2">
      <c r="A800" s="23">
        <v>63</v>
      </c>
      <c r="B800" s="26"/>
      <c r="C800" s="30">
        <f t="shared" ref="C800:H800" si="262">C200*$L$3</f>
        <v>1857.4875</v>
      </c>
      <c r="D800" s="30">
        <f t="shared" si="262"/>
        <v>1615.83125</v>
      </c>
      <c r="E800" s="30">
        <f t="shared" si="262"/>
        <v>1473.1887499999998</v>
      </c>
      <c r="F800" s="30">
        <f t="shared" si="262"/>
        <v>1333.9424999999999</v>
      </c>
      <c r="G800" s="30">
        <f t="shared" si="262"/>
        <v>942.58999999999992</v>
      </c>
      <c r="H800" s="30">
        <f t="shared" si="262"/>
        <v>795.24499999999989</v>
      </c>
      <c r="J800" s="110"/>
      <c r="K800" s="110"/>
      <c r="L800" s="110"/>
      <c r="M800" s="110"/>
    </row>
    <row r="801" spans="1:13" ht="15" hidden="1" x14ac:dyDescent="0.2">
      <c r="A801" s="23">
        <v>64</v>
      </c>
      <c r="B801" s="26"/>
      <c r="C801" s="30">
        <f t="shared" ref="C801:H801" si="263">C201*$L$3</f>
        <v>1964.6</v>
      </c>
      <c r="D801" s="30">
        <f t="shared" si="263"/>
        <v>1709.0974999999999</v>
      </c>
      <c r="E801" s="30">
        <f t="shared" si="263"/>
        <v>1558.6174999999998</v>
      </c>
      <c r="F801" s="30">
        <f t="shared" si="263"/>
        <v>1409.9662499999999</v>
      </c>
      <c r="G801" s="30">
        <f t="shared" si="263"/>
        <v>996.66874999999993</v>
      </c>
      <c r="H801" s="30">
        <f t="shared" si="263"/>
        <v>840.96374999999989</v>
      </c>
      <c r="J801" s="110"/>
      <c r="K801" s="110"/>
      <c r="L801" s="110"/>
      <c r="M801" s="110"/>
    </row>
    <row r="802" spans="1:13" ht="15" hidden="1" x14ac:dyDescent="0.2">
      <c r="A802" s="23">
        <v>65</v>
      </c>
      <c r="B802" s="26"/>
      <c r="C802" s="30">
        <f t="shared" ref="C802:H802" si="264">C202*$L$3</f>
        <v>2093.6574999999998</v>
      </c>
      <c r="D802" s="30">
        <f t="shared" si="264"/>
        <v>1820.1287499999999</v>
      </c>
      <c r="E802" s="30">
        <f t="shared" si="264"/>
        <v>1659.4599999999998</v>
      </c>
      <c r="F802" s="30">
        <f t="shared" si="264"/>
        <v>1515.5112499999998</v>
      </c>
      <c r="G802" s="30">
        <f t="shared" si="264"/>
        <v>1066.4224999999999</v>
      </c>
      <c r="H802" s="30">
        <f t="shared" si="264"/>
        <v>900.00624999999991</v>
      </c>
      <c r="J802" s="110"/>
      <c r="K802" s="110"/>
      <c r="L802" s="110"/>
      <c r="M802" s="110"/>
    </row>
    <row r="803" spans="1:13" ht="15" hidden="1" x14ac:dyDescent="0.2">
      <c r="A803" s="23">
        <v>66</v>
      </c>
      <c r="B803" s="26"/>
      <c r="C803" s="30">
        <f t="shared" ref="C803:H803" si="265">C203*$L$3</f>
        <v>2244.1374999999998</v>
      </c>
      <c r="D803" s="30">
        <f t="shared" si="265"/>
        <v>1952.06</v>
      </c>
      <c r="E803" s="30">
        <f t="shared" si="265"/>
        <v>1779.37375</v>
      </c>
      <c r="F803" s="30">
        <f t="shared" si="265"/>
        <v>1636.7312499999998</v>
      </c>
      <c r="G803" s="30">
        <f t="shared" si="265"/>
        <v>1149.76125</v>
      </c>
      <c r="H803" s="30">
        <f t="shared" si="265"/>
        <v>970.0212499999999</v>
      </c>
      <c r="J803" s="110"/>
      <c r="K803" s="110"/>
      <c r="L803" s="110"/>
      <c r="M803" s="110"/>
    </row>
    <row r="804" spans="1:13" ht="15" hidden="1" x14ac:dyDescent="0.2">
      <c r="A804" s="23">
        <v>67</v>
      </c>
      <c r="B804" s="26"/>
      <c r="C804" s="30">
        <f t="shared" ref="C804:H804" si="266">C204*$L$3</f>
        <v>2423.09375</v>
      </c>
      <c r="D804" s="30">
        <f t="shared" si="266"/>
        <v>2106.7199999999998</v>
      </c>
      <c r="E804" s="30">
        <f t="shared" si="266"/>
        <v>1922.0162499999999</v>
      </c>
      <c r="F804" s="30">
        <f t="shared" si="266"/>
        <v>1768.1399999999999</v>
      </c>
      <c r="G804" s="30">
        <f t="shared" si="266"/>
        <v>1242.2437499999999</v>
      </c>
      <c r="H804" s="30">
        <f t="shared" si="266"/>
        <v>1047.87375</v>
      </c>
      <c r="J804" s="110"/>
      <c r="K804" s="110"/>
      <c r="L804" s="110"/>
      <c r="M804" s="110"/>
    </row>
    <row r="805" spans="1:13" ht="15" hidden="1" x14ac:dyDescent="0.2">
      <c r="A805" s="23">
        <v>68</v>
      </c>
      <c r="B805" s="26"/>
      <c r="C805" s="30">
        <f t="shared" ref="C805:H805" si="267">C205*$L$3</f>
        <v>2629.4812499999998</v>
      </c>
      <c r="D805" s="30">
        <f t="shared" si="267"/>
        <v>2286.19875</v>
      </c>
      <c r="E805" s="30">
        <f t="shared" si="267"/>
        <v>2084.7749999999996</v>
      </c>
      <c r="F805" s="30">
        <f t="shared" si="267"/>
        <v>1917.5749999999998</v>
      </c>
      <c r="G805" s="30">
        <f t="shared" si="267"/>
        <v>1345.9599999999998</v>
      </c>
      <c r="H805" s="30">
        <f t="shared" si="267"/>
        <v>1135.3924999999999</v>
      </c>
      <c r="J805" s="110"/>
      <c r="K805" s="110"/>
      <c r="L805" s="110"/>
      <c r="M805" s="110"/>
    </row>
    <row r="806" spans="1:13" ht="15" hidden="1" x14ac:dyDescent="0.2">
      <c r="A806" s="23">
        <v>69</v>
      </c>
      <c r="B806" s="26"/>
      <c r="C806" s="30">
        <f t="shared" ref="C806:H806" si="268">C206*$L$3</f>
        <v>2868.5249999999996</v>
      </c>
      <c r="D806" s="30">
        <f t="shared" si="268"/>
        <v>2494.67625</v>
      </c>
      <c r="E806" s="30">
        <f t="shared" si="268"/>
        <v>2274.9649999999997</v>
      </c>
      <c r="F806" s="30">
        <f t="shared" si="268"/>
        <v>2094.7024999999999</v>
      </c>
      <c r="G806" s="30">
        <f t="shared" si="268"/>
        <v>1470.3149999999998</v>
      </c>
      <c r="H806" s="30">
        <f t="shared" si="268"/>
        <v>1240.415</v>
      </c>
      <c r="J806" s="110"/>
      <c r="K806" s="110"/>
      <c r="L806" s="110"/>
      <c r="M806" s="110"/>
    </row>
    <row r="807" spans="1:13" ht="15" hidden="1" x14ac:dyDescent="0.2">
      <c r="A807" s="23">
        <v>70</v>
      </c>
      <c r="B807" s="26"/>
      <c r="C807" s="30">
        <f t="shared" ref="C807:H807" si="269">C207*$L$3</f>
        <v>3146.7562499999999</v>
      </c>
      <c r="D807" s="30">
        <f t="shared" si="269"/>
        <v>2736.855</v>
      </c>
      <c r="E807" s="30">
        <f t="shared" si="269"/>
        <v>2473.2537499999999</v>
      </c>
      <c r="F807" s="30">
        <f t="shared" si="269"/>
        <v>2330.6112499999999</v>
      </c>
      <c r="G807" s="30">
        <f t="shared" si="269"/>
        <v>1625.4974999999999</v>
      </c>
      <c r="H807" s="30">
        <f t="shared" si="269"/>
        <v>1371.5625</v>
      </c>
      <c r="J807" s="110"/>
      <c r="K807" s="110"/>
      <c r="L807" s="110"/>
      <c r="M807" s="110"/>
    </row>
    <row r="808" spans="1:13" ht="15" hidden="1" x14ac:dyDescent="0.2">
      <c r="A808" s="23">
        <v>71</v>
      </c>
      <c r="B808" s="26"/>
      <c r="C808" s="30">
        <f t="shared" ref="C808:H808" si="270">C208*$L$3</f>
        <v>3464.9587499999998</v>
      </c>
      <c r="D808" s="30">
        <f t="shared" si="270"/>
        <v>3012.9962499999997</v>
      </c>
      <c r="E808" s="30">
        <f t="shared" si="270"/>
        <v>2747.5662499999999</v>
      </c>
      <c r="F808" s="30">
        <f t="shared" si="270"/>
        <v>2566.25875</v>
      </c>
      <c r="G808" s="30">
        <f t="shared" si="270"/>
        <v>1790.8687499999999</v>
      </c>
      <c r="H808" s="30">
        <f t="shared" si="270"/>
        <v>1510.8087499999999</v>
      </c>
      <c r="J808" s="110"/>
      <c r="K808" s="110"/>
      <c r="L808" s="110"/>
      <c r="M808" s="110"/>
    </row>
    <row r="809" spans="1:13" ht="15" hidden="1" x14ac:dyDescent="0.2">
      <c r="A809" s="23">
        <v>72</v>
      </c>
      <c r="B809" s="26"/>
      <c r="C809" s="30">
        <f t="shared" ref="C809:H809" si="271">C209*$L$3</f>
        <v>3833.8437499999995</v>
      </c>
      <c r="D809" s="30">
        <f t="shared" si="271"/>
        <v>3334.3337499999998</v>
      </c>
      <c r="E809" s="30">
        <f t="shared" si="271"/>
        <v>3039.6437499999997</v>
      </c>
      <c r="F809" s="30">
        <f t="shared" si="271"/>
        <v>2840.8325</v>
      </c>
      <c r="G809" s="30">
        <f t="shared" si="271"/>
        <v>1981.8425</v>
      </c>
      <c r="H809" s="30">
        <f t="shared" si="271"/>
        <v>1672</v>
      </c>
      <c r="J809" s="110"/>
      <c r="K809" s="110"/>
      <c r="L809" s="110"/>
      <c r="M809" s="110"/>
    </row>
    <row r="810" spans="1:13" ht="15" hidden="1" x14ac:dyDescent="0.2">
      <c r="A810" s="23">
        <v>73</v>
      </c>
      <c r="B810" s="26"/>
      <c r="C810" s="30">
        <f t="shared" ref="C810:H810" si="272">C210*$L$3</f>
        <v>4258.375</v>
      </c>
      <c r="D810" s="30">
        <f t="shared" si="272"/>
        <v>3702.69625</v>
      </c>
      <c r="E810" s="30">
        <f t="shared" si="272"/>
        <v>3375.6112499999999</v>
      </c>
      <c r="F810" s="30">
        <f t="shared" si="272"/>
        <v>3152.5037499999999</v>
      </c>
      <c r="G810" s="30">
        <f t="shared" si="272"/>
        <v>2199.9862499999999</v>
      </c>
      <c r="H810" s="30">
        <f t="shared" si="272"/>
        <v>1855.9199999999998</v>
      </c>
      <c r="J810" s="110"/>
      <c r="K810" s="110"/>
      <c r="L810" s="110"/>
      <c r="M810" s="110"/>
    </row>
    <row r="811" spans="1:13" ht="15" hidden="1" x14ac:dyDescent="0.2">
      <c r="A811" s="23">
        <v>74</v>
      </c>
      <c r="B811" s="26"/>
      <c r="C811" s="30">
        <f t="shared" ref="C811:H811" si="273">C211*$L$3</f>
        <v>4747.4349999999995</v>
      </c>
      <c r="D811" s="30">
        <f t="shared" si="273"/>
        <v>4127.2275</v>
      </c>
      <c r="E811" s="30">
        <f t="shared" si="273"/>
        <v>3763.0449999999996</v>
      </c>
      <c r="F811" s="30">
        <f t="shared" si="273"/>
        <v>3515.1187499999996</v>
      </c>
      <c r="G811" s="30">
        <f t="shared" si="273"/>
        <v>2452.8762499999998</v>
      </c>
      <c r="H811" s="30">
        <f t="shared" si="273"/>
        <v>2069.3612499999999</v>
      </c>
      <c r="J811" s="110"/>
      <c r="K811" s="110"/>
      <c r="L811" s="110"/>
      <c r="M811" s="110"/>
    </row>
    <row r="812" spans="1:13" ht="15" hidden="1" x14ac:dyDescent="0.2">
      <c r="A812" s="23">
        <v>75</v>
      </c>
      <c r="B812" s="26"/>
      <c r="C812" s="30">
        <f t="shared" ref="C812:H812" si="274">C212*$L$3</f>
        <v>5308.0774999999994</v>
      </c>
      <c r="D812" s="30">
        <f t="shared" si="274"/>
        <v>4616.0262499999999</v>
      </c>
      <c r="E812" s="30">
        <f t="shared" si="274"/>
        <v>4190.9724999999999</v>
      </c>
      <c r="F812" s="30">
        <f t="shared" si="274"/>
        <v>3955.0637499999998</v>
      </c>
      <c r="G812" s="30">
        <f t="shared" si="274"/>
        <v>2752.7912499999998</v>
      </c>
      <c r="H812" s="30">
        <f t="shared" si="274"/>
        <v>2322.7737499999998</v>
      </c>
      <c r="J812" s="110"/>
      <c r="K812" s="110"/>
      <c r="L812" s="110"/>
      <c r="M812" s="110"/>
    </row>
    <row r="813" spans="1:13" ht="15" hidden="1" x14ac:dyDescent="0.2">
      <c r="A813" s="23">
        <v>76</v>
      </c>
      <c r="B813" s="26"/>
      <c r="C813" s="30">
        <f t="shared" ref="C813:H813" si="275">C213*$L$3</f>
        <v>5952.0587499999992</v>
      </c>
      <c r="D813" s="30">
        <f t="shared" si="275"/>
        <v>5175.1012499999997</v>
      </c>
      <c r="E813" s="30">
        <f t="shared" si="275"/>
        <v>4715.04</v>
      </c>
      <c r="F813" s="30">
        <f t="shared" si="275"/>
        <v>4434.9799999999996</v>
      </c>
      <c r="G813" s="30">
        <f t="shared" si="275"/>
        <v>3086.6687499999998</v>
      </c>
      <c r="H813" s="30">
        <f t="shared" si="275"/>
        <v>2604.4012499999999</v>
      </c>
      <c r="J813" s="110"/>
      <c r="K813" s="110"/>
      <c r="L813" s="110"/>
      <c r="M813" s="110"/>
    </row>
    <row r="814" spans="1:13" ht="15" hidden="1" x14ac:dyDescent="0.2">
      <c r="A814" s="23">
        <v>77</v>
      </c>
      <c r="B814" s="26"/>
      <c r="C814" s="30">
        <f t="shared" ref="C814:H814" si="276">C214*$L$3</f>
        <v>6683.82</v>
      </c>
      <c r="D814" s="30">
        <f t="shared" si="276"/>
        <v>5812.5512499999995</v>
      </c>
      <c r="E814" s="30">
        <f t="shared" si="276"/>
        <v>5299.7174999999997</v>
      </c>
      <c r="F814" s="30">
        <f t="shared" si="276"/>
        <v>4980.9924999999994</v>
      </c>
      <c r="G814" s="30">
        <f t="shared" si="276"/>
        <v>3466.2649999999999</v>
      </c>
      <c r="H814" s="30">
        <f t="shared" si="276"/>
        <v>2924.6937499999999</v>
      </c>
      <c r="J814" s="110"/>
      <c r="K814" s="110"/>
      <c r="L814" s="110"/>
      <c r="M814" s="110"/>
    </row>
    <row r="815" spans="1:13" ht="15" hidden="1" x14ac:dyDescent="0.2">
      <c r="A815" s="23">
        <v>78</v>
      </c>
      <c r="B815" s="26"/>
      <c r="C815" s="30">
        <f t="shared" ref="C815:H815" si="277">C215*$L$3</f>
        <v>7510.1537499999995</v>
      </c>
      <c r="D815" s="30">
        <f t="shared" si="277"/>
        <v>6530.7275</v>
      </c>
      <c r="E815" s="30">
        <f t="shared" si="277"/>
        <v>5954.41</v>
      </c>
      <c r="F815" s="30">
        <f t="shared" si="277"/>
        <v>5596.2362499999999</v>
      </c>
      <c r="G815" s="30">
        <f t="shared" si="277"/>
        <v>3895.4987499999997</v>
      </c>
      <c r="H815" s="30">
        <f t="shared" si="277"/>
        <v>3286.2637499999996</v>
      </c>
      <c r="J815" s="110"/>
      <c r="K815" s="110"/>
      <c r="L815" s="110"/>
      <c r="M815" s="110"/>
    </row>
    <row r="816" spans="1:13" ht="15" hidden="1" x14ac:dyDescent="0.2">
      <c r="A816" s="23">
        <v>79</v>
      </c>
      <c r="B816" s="26"/>
      <c r="C816" s="30">
        <f t="shared" ref="C816:H816" si="278">C216*$L$3</f>
        <v>8438.8974999999991</v>
      </c>
      <c r="D816" s="30">
        <f t="shared" si="278"/>
        <v>7337.7287499999993</v>
      </c>
      <c r="E816" s="30">
        <f t="shared" si="278"/>
        <v>6691.1349999999993</v>
      </c>
      <c r="F816" s="30">
        <f t="shared" si="278"/>
        <v>6288.2874999999995</v>
      </c>
      <c r="G816" s="30">
        <f t="shared" si="278"/>
        <v>4376.1987499999996</v>
      </c>
      <c r="H816" s="30">
        <f t="shared" si="278"/>
        <v>3691.7237499999997</v>
      </c>
      <c r="J816" s="110"/>
      <c r="K816" s="110"/>
      <c r="L816" s="110"/>
      <c r="M816" s="110"/>
    </row>
    <row r="817" spans="1:13" ht="15" hidden="1" x14ac:dyDescent="0.2">
      <c r="A817" s="23">
        <v>80</v>
      </c>
      <c r="B817" s="26"/>
      <c r="C817" s="30">
        <f t="shared" ref="C817:H817" si="279">C217*$L$3</f>
        <v>9548.9487499999996</v>
      </c>
      <c r="D817" s="30">
        <f t="shared" si="279"/>
        <v>8303.57</v>
      </c>
      <c r="E817" s="30">
        <f t="shared" si="279"/>
        <v>7570.7637499999992</v>
      </c>
      <c r="F817" s="30">
        <f t="shared" si="279"/>
        <v>7114.8824999999997</v>
      </c>
      <c r="G817" s="30">
        <f t="shared" si="279"/>
        <v>4951.4712499999996</v>
      </c>
      <c r="H817" s="30">
        <f t="shared" si="279"/>
        <v>4177.3874999999998</v>
      </c>
      <c r="J817" s="110"/>
      <c r="K817" s="110"/>
      <c r="L817" s="110"/>
      <c r="M817" s="110"/>
    </row>
    <row r="818" spans="1:13" ht="15" hidden="1" x14ac:dyDescent="0.2">
      <c r="A818" s="23">
        <v>81</v>
      </c>
      <c r="B818" s="26"/>
      <c r="C818" s="30">
        <f t="shared" ref="C818:H818" si="280">C218*$L$3</f>
        <v>9548.9487499999996</v>
      </c>
      <c r="D818" s="30">
        <f t="shared" si="280"/>
        <v>8303.57</v>
      </c>
      <c r="E818" s="30">
        <f t="shared" si="280"/>
        <v>7570.7637499999992</v>
      </c>
      <c r="F818" s="30">
        <f t="shared" si="280"/>
        <v>7114.8824999999997</v>
      </c>
      <c r="G818" s="30">
        <f t="shared" si="280"/>
        <v>4951.4712499999996</v>
      </c>
      <c r="H818" s="30">
        <f t="shared" si="280"/>
        <v>4177.3874999999998</v>
      </c>
      <c r="J818" s="110"/>
      <c r="K818" s="110"/>
      <c r="L818" s="110"/>
      <c r="M818" s="110"/>
    </row>
    <row r="819" spans="1:13" ht="15" hidden="1" x14ac:dyDescent="0.2">
      <c r="A819" s="23">
        <v>82</v>
      </c>
      <c r="B819" s="26"/>
      <c r="C819" s="30">
        <f t="shared" ref="C819:H819" si="281">C219*$L$3</f>
        <v>9548.9487499999996</v>
      </c>
      <c r="D819" s="30">
        <f t="shared" si="281"/>
        <v>8303.57</v>
      </c>
      <c r="E819" s="30">
        <f t="shared" si="281"/>
        <v>7570.7637499999992</v>
      </c>
      <c r="F819" s="30">
        <f t="shared" si="281"/>
        <v>7114.8824999999997</v>
      </c>
      <c r="G819" s="30">
        <f t="shared" si="281"/>
        <v>4951.4712499999996</v>
      </c>
      <c r="H819" s="30">
        <f t="shared" si="281"/>
        <v>4177.3874999999998</v>
      </c>
      <c r="J819" s="110"/>
      <c r="K819" s="110"/>
      <c r="L819" s="110"/>
      <c r="M819" s="110"/>
    </row>
    <row r="820" spans="1:13" ht="15" hidden="1" x14ac:dyDescent="0.2">
      <c r="A820" s="23">
        <v>83</v>
      </c>
      <c r="B820" s="26"/>
      <c r="C820" s="30">
        <f t="shared" ref="C820:H820" si="282">C220*$L$3</f>
        <v>9548.9487499999996</v>
      </c>
      <c r="D820" s="30">
        <f t="shared" si="282"/>
        <v>8303.57</v>
      </c>
      <c r="E820" s="30">
        <f t="shared" si="282"/>
        <v>7570.7637499999992</v>
      </c>
      <c r="F820" s="30">
        <f t="shared" si="282"/>
        <v>7114.8824999999997</v>
      </c>
      <c r="G820" s="30">
        <f t="shared" si="282"/>
        <v>4951.4712499999996</v>
      </c>
      <c r="H820" s="30">
        <f t="shared" si="282"/>
        <v>4177.3874999999998</v>
      </c>
      <c r="J820" s="110"/>
      <c r="K820" s="110"/>
      <c r="L820" s="110"/>
      <c r="M820" s="110"/>
    </row>
    <row r="821" spans="1:13" ht="15" hidden="1" x14ac:dyDescent="0.2">
      <c r="A821" s="23">
        <v>84</v>
      </c>
      <c r="B821" s="26" t="s">
        <v>3</v>
      </c>
      <c r="C821" s="30">
        <f t="shared" ref="C821:H821" si="283">C221*$L$3</f>
        <v>9548.9487499999996</v>
      </c>
      <c r="D821" s="30">
        <f t="shared" si="283"/>
        <v>8303.57</v>
      </c>
      <c r="E821" s="30">
        <f t="shared" si="283"/>
        <v>7570.7637499999992</v>
      </c>
      <c r="F821" s="30">
        <f t="shared" si="283"/>
        <v>7114.8824999999997</v>
      </c>
      <c r="G821" s="30">
        <f t="shared" si="283"/>
        <v>4951.4712499999996</v>
      </c>
      <c r="H821" s="30">
        <f t="shared" si="283"/>
        <v>4177.3874999999998</v>
      </c>
      <c r="J821" s="110"/>
      <c r="K821" s="110"/>
      <c r="L821" s="110"/>
      <c r="M821" s="110"/>
    </row>
    <row r="822" spans="1:13" ht="15" hidden="1" x14ac:dyDescent="0.2">
      <c r="A822" s="23">
        <v>1</v>
      </c>
      <c r="B822" s="26" t="s">
        <v>4</v>
      </c>
      <c r="C822" s="30">
        <f t="shared" ref="C822:H822" si="284">C222*$L$3</f>
        <v>260.72749999999996</v>
      </c>
      <c r="D822" s="30">
        <f t="shared" si="284"/>
        <v>227.02624999999998</v>
      </c>
      <c r="E822" s="30">
        <f t="shared" si="284"/>
        <v>206.64874999999998</v>
      </c>
      <c r="F822" s="30">
        <f t="shared" si="284"/>
        <v>122.26499999999999</v>
      </c>
      <c r="G822" s="30">
        <f t="shared" si="284"/>
        <v>102.67124999999999</v>
      </c>
      <c r="H822" s="30">
        <f t="shared" si="284"/>
        <v>86.996249999999989</v>
      </c>
      <c r="J822" s="110"/>
      <c r="K822" s="110"/>
      <c r="L822" s="110"/>
      <c r="M822" s="110"/>
    </row>
    <row r="823" spans="1:13" ht="15" hidden="1" x14ac:dyDescent="0.2">
      <c r="A823" s="23">
        <v>2</v>
      </c>
      <c r="B823" s="26" t="s">
        <v>1</v>
      </c>
      <c r="C823" s="30">
        <f t="shared" ref="C823:H823" si="285">C223*$L$3</f>
        <v>438.9</v>
      </c>
      <c r="D823" s="30">
        <f t="shared" si="285"/>
        <v>382.20874999999995</v>
      </c>
      <c r="E823" s="30">
        <f t="shared" si="285"/>
        <v>348.50749999999999</v>
      </c>
      <c r="F823" s="30">
        <f t="shared" si="285"/>
        <v>181.56874999999999</v>
      </c>
      <c r="G823" s="30">
        <f t="shared" si="285"/>
        <v>160.92999999999998</v>
      </c>
      <c r="H823" s="30">
        <f t="shared" si="285"/>
        <v>135.85</v>
      </c>
      <c r="J823" s="110"/>
      <c r="K823" s="110"/>
      <c r="L823" s="110"/>
      <c r="M823" s="110"/>
    </row>
    <row r="824" spans="1:13" ht="16" hidden="1" thickBot="1" x14ac:dyDescent="0.25">
      <c r="A824" s="27">
        <v>3</v>
      </c>
      <c r="B824" s="28" t="s">
        <v>5</v>
      </c>
      <c r="C824" s="30">
        <f t="shared" ref="C824:H824" si="286">C224*$L$3</f>
        <v>644.76499999999999</v>
      </c>
      <c r="D824" s="30">
        <f t="shared" si="286"/>
        <v>560.38124999999991</v>
      </c>
      <c r="E824" s="30">
        <f t="shared" si="286"/>
        <v>510.74374999999998</v>
      </c>
      <c r="F824" s="30">
        <f t="shared" si="286"/>
        <v>260.72749999999996</v>
      </c>
      <c r="G824" s="30">
        <f t="shared" si="286"/>
        <v>234.34124999999997</v>
      </c>
      <c r="H824" s="30">
        <f t="shared" si="286"/>
        <v>197.505</v>
      </c>
      <c r="J824" s="110"/>
      <c r="K824" s="110"/>
      <c r="L824" s="110"/>
      <c r="M824" s="110"/>
    </row>
    <row r="825" spans="1:13" ht="14" hidden="1" thickBot="1" x14ac:dyDescent="0.2">
      <c r="A825" s="22"/>
      <c r="B825" s="22"/>
      <c r="C825" s="22"/>
      <c r="D825" s="22"/>
      <c r="E825" s="22"/>
      <c r="F825" s="22"/>
      <c r="G825" s="22"/>
      <c r="H825" s="22"/>
    </row>
    <row r="826" spans="1:13" ht="18" hidden="1" x14ac:dyDescent="0.2">
      <c r="A826" s="245" t="s">
        <v>61</v>
      </c>
      <c r="B826" s="246"/>
      <c r="C826" s="246"/>
      <c r="D826" s="246"/>
      <c r="E826" s="246"/>
      <c r="F826" s="246"/>
      <c r="G826" s="246"/>
      <c r="H826" s="246"/>
    </row>
    <row r="827" spans="1:13" ht="18" hidden="1" x14ac:dyDescent="0.2">
      <c r="A827" s="247" t="s">
        <v>12</v>
      </c>
      <c r="B827" s="248"/>
      <c r="C827" s="248"/>
      <c r="D827" s="248"/>
      <c r="E827" s="248"/>
      <c r="F827" s="248"/>
      <c r="G827" s="248"/>
      <c r="H827" s="248"/>
      <c r="I827" s="31"/>
    </row>
    <row r="828" spans="1:13" hidden="1" x14ac:dyDescent="0.15">
      <c r="A828" s="243" t="s">
        <v>0</v>
      </c>
      <c r="B828" s="244"/>
      <c r="C828" s="244"/>
      <c r="D828" s="244"/>
      <c r="E828" s="244"/>
      <c r="F828" s="244"/>
      <c r="G828" s="244"/>
      <c r="H828" s="244"/>
    </row>
    <row r="829" spans="1:13" hidden="1" x14ac:dyDescent="0.15">
      <c r="A829" s="23" t="s">
        <v>2</v>
      </c>
      <c r="B829" s="24" t="s">
        <v>2</v>
      </c>
      <c r="C829" s="32">
        <v>2000</v>
      </c>
      <c r="D829" s="32"/>
      <c r="E829" s="32"/>
      <c r="F829" s="32">
        <v>3500</v>
      </c>
      <c r="G829" s="6">
        <v>5000</v>
      </c>
      <c r="H829" s="25"/>
    </row>
    <row r="830" spans="1:13" ht="15" hidden="1" x14ac:dyDescent="0.2">
      <c r="A830" s="23">
        <v>18</v>
      </c>
      <c r="B830" s="26"/>
      <c r="C830" s="30">
        <f>C305*$L$3</f>
        <v>408.07249999999999</v>
      </c>
      <c r="D830" s="30">
        <f t="shared" ref="D830:H830" si="287">D305*$L$3</f>
        <v>354.77749999999997</v>
      </c>
      <c r="E830" s="30">
        <f t="shared" si="287"/>
        <v>323.68874999999997</v>
      </c>
      <c r="F830" s="30">
        <f t="shared" si="287"/>
        <v>250.01624999999999</v>
      </c>
      <c r="G830" s="30">
        <f t="shared" si="287"/>
        <v>190.71249999999998</v>
      </c>
      <c r="H830" s="30">
        <f t="shared" si="287"/>
        <v>160.92999999999998</v>
      </c>
      <c r="J830" s="110"/>
      <c r="K830" s="110"/>
      <c r="L830" s="110"/>
      <c r="M830" s="110"/>
    </row>
    <row r="831" spans="1:13" ht="15" hidden="1" x14ac:dyDescent="0.2">
      <c r="A831" s="23">
        <v>19</v>
      </c>
      <c r="B831" s="26"/>
      <c r="C831" s="30">
        <f t="shared" ref="C831:H831" si="288">C306*$L$3</f>
        <v>414.60374999999999</v>
      </c>
      <c r="D831" s="30">
        <f t="shared" si="288"/>
        <v>361.30874999999997</v>
      </c>
      <c r="E831" s="30">
        <f t="shared" si="288"/>
        <v>329.17499999999995</v>
      </c>
      <c r="F831" s="30">
        <f t="shared" si="288"/>
        <v>255.24124999999998</v>
      </c>
      <c r="G831" s="30">
        <f t="shared" si="288"/>
        <v>194.10874999999999</v>
      </c>
      <c r="H831" s="30">
        <f t="shared" si="288"/>
        <v>164.065</v>
      </c>
      <c r="J831" s="110"/>
      <c r="K831" s="110"/>
      <c r="L831" s="110"/>
      <c r="M831" s="110"/>
    </row>
    <row r="832" spans="1:13" ht="15" hidden="1" x14ac:dyDescent="0.2">
      <c r="A832" s="23">
        <v>20</v>
      </c>
      <c r="B832" s="26"/>
      <c r="C832" s="30">
        <f t="shared" ref="C832:H832" si="289">C307*$L$3</f>
        <v>422.44124999999997</v>
      </c>
      <c r="D832" s="30">
        <f t="shared" si="289"/>
        <v>367.3175</v>
      </c>
      <c r="E832" s="30">
        <f t="shared" si="289"/>
        <v>334.66125</v>
      </c>
      <c r="F832" s="30">
        <f t="shared" si="289"/>
        <v>260.98874999999998</v>
      </c>
      <c r="G832" s="30">
        <f t="shared" si="289"/>
        <v>198.28874999999999</v>
      </c>
      <c r="H832" s="30">
        <f t="shared" si="289"/>
        <v>166.93875</v>
      </c>
      <c r="J832" s="110"/>
      <c r="K832" s="110"/>
      <c r="L832" s="110"/>
      <c r="M832" s="110"/>
    </row>
    <row r="833" spans="1:13" ht="15" hidden="1" x14ac:dyDescent="0.2">
      <c r="A833" s="23">
        <v>21</v>
      </c>
      <c r="B833" s="26"/>
      <c r="C833" s="30">
        <f t="shared" ref="C833:H833" si="290">C308*$L$3</f>
        <v>428.97249999999997</v>
      </c>
      <c r="D833" s="30">
        <f t="shared" si="290"/>
        <v>372.80374999999998</v>
      </c>
      <c r="E833" s="30">
        <f t="shared" si="290"/>
        <v>339.88624999999996</v>
      </c>
      <c r="F833" s="30">
        <f t="shared" si="290"/>
        <v>266.21375</v>
      </c>
      <c r="G833" s="30">
        <f t="shared" si="290"/>
        <v>201.42374999999998</v>
      </c>
      <c r="H833" s="30">
        <f t="shared" si="290"/>
        <v>170.07374999999999</v>
      </c>
      <c r="J833" s="110"/>
      <c r="K833" s="110"/>
      <c r="L833" s="110"/>
      <c r="M833" s="110"/>
    </row>
    <row r="834" spans="1:13" ht="15" hidden="1" x14ac:dyDescent="0.2">
      <c r="A834" s="23">
        <v>22</v>
      </c>
      <c r="B834" s="26"/>
      <c r="C834" s="30">
        <f t="shared" ref="C834:H834" si="291">C309*$L$3</f>
        <v>435.76499999999999</v>
      </c>
      <c r="D834" s="30">
        <f t="shared" si="291"/>
        <v>380.11874999999998</v>
      </c>
      <c r="E834" s="30">
        <f t="shared" si="291"/>
        <v>345.89499999999998</v>
      </c>
      <c r="F834" s="30">
        <f t="shared" si="291"/>
        <v>272.22249999999997</v>
      </c>
      <c r="G834" s="30">
        <f t="shared" si="291"/>
        <v>204.82</v>
      </c>
      <c r="H834" s="30">
        <f t="shared" si="291"/>
        <v>172.94749999999999</v>
      </c>
      <c r="J834" s="110"/>
      <c r="K834" s="110"/>
      <c r="L834" s="110"/>
      <c r="M834" s="110"/>
    </row>
    <row r="835" spans="1:13" ht="15" hidden="1" x14ac:dyDescent="0.2">
      <c r="A835" s="23">
        <v>23</v>
      </c>
      <c r="B835" s="26"/>
      <c r="C835" s="30">
        <f t="shared" ref="C835:H835" si="292">C310*$L$3</f>
        <v>443.34124999999995</v>
      </c>
      <c r="D835" s="30">
        <f t="shared" si="292"/>
        <v>386.1275</v>
      </c>
      <c r="E835" s="30">
        <f t="shared" si="292"/>
        <v>352.16499999999996</v>
      </c>
      <c r="F835" s="30">
        <f t="shared" si="292"/>
        <v>278.49250000000001</v>
      </c>
      <c r="G835" s="30">
        <f t="shared" si="292"/>
        <v>209</v>
      </c>
      <c r="H835" s="30">
        <f t="shared" si="292"/>
        <v>176.34375</v>
      </c>
      <c r="J835" s="110"/>
      <c r="K835" s="110"/>
      <c r="L835" s="110"/>
      <c r="M835" s="110"/>
    </row>
    <row r="836" spans="1:13" ht="15" hidden="1" x14ac:dyDescent="0.2">
      <c r="A836" s="23">
        <v>24</v>
      </c>
      <c r="B836" s="26"/>
      <c r="C836" s="30">
        <f t="shared" ref="C836:H836" si="293">C311*$L$3</f>
        <v>451.17874999999998</v>
      </c>
      <c r="D836" s="30">
        <f t="shared" si="293"/>
        <v>391.875</v>
      </c>
      <c r="E836" s="30">
        <f t="shared" si="293"/>
        <v>357.39</v>
      </c>
      <c r="F836" s="30">
        <f t="shared" si="293"/>
        <v>283.71749999999997</v>
      </c>
      <c r="G836" s="30">
        <f t="shared" si="293"/>
        <v>212.39624999999998</v>
      </c>
      <c r="H836" s="30">
        <f t="shared" si="293"/>
        <v>179.2175</v>
      </c>
      <c r="J836" s="110"/>
      <c r="K836" s="110"/>
      <c r="L836" s="110"/>
      <c r="M836" s="110"/>
    </row>
    <row r="837" spans="1:13" ht="15" hidden="1" x14ac:dyDescent="0.2">
      <c r="A837" s="23">
        <v>25</v>
      </c>
      <c r="B837" s="26"/>
      <c r="C837" s="30">
        <f t="shared" ref="C837:H837" si="294">C312*$L$3</f>
        <v>457.71</v>
      </c>
      <c r="D837" s="30">
        <f t="shared" si="294"/>
        <v>398.14499999999998</v>
      </c>
      <c r="E837" s="30">
        <f t="shared" si="294"/>
        <v>363.39874999999995</v>
      </c>
      <c r="F837" s="30">
        <f t="shared" si="294"/>
        <v>289.72624999999999</v>
      </c>
      <c r="G837" s="30">
        <f t="shared" si="294"/>
        <v>216.83749999999998</v>
      </c>
      <c r="H837" s="30">
        <f t="shared" si="294"/>
        <v>182.875</v>
      </c>
      <c r="J837" s="110"/>
      <c r="K837" s="110"/>
      <c r="L837" s="110"/>
      <c r="M837" s="110"/>
    </row>
    <row r="838" spans="1:13" ht="15" hidden="1" x14ac:dyDescent="0.2">
      <c r="A838" s="23">
        <v>26</v>
      </c>
      <c r="B838" s="26"/>
      <c r="C838" s="30">
        <f t="shared" ref="C838:H838" si="295">C313*$L$3</f>
        <v>465.28625</v>
      </c>
      <c r="D838" s="30">
        <f t="shared" si="295"/>
        <v>405.19874999999996</v>
      </c>
      <c r="E838" s="30">
        <f t="shared" si="295"/>
        <v>369.14624999999995</v>
      </c>
      <c r="F838" s="30">
        <f t="shared" si="295"/>
        <v>295.47375</v>
      </c>
      <c r="G838" s="30">
        <f t="shared" si="295"/>
        <v>220.23374999999999</v>
      </c>
      <c r="H838" s="30">
        <f t="shared" si="295"/>
        <v>186.01</v>
      </c>
      <c r="J838" s="110"/>
      <c r="K838" s="110"/>
      <c r="L838" s="110"/>
      <c r="M838" s="110"/>
    </row>
    <row r="839" spans="1:13" ht="15" hidden="1" x14ac:dyDescent="0.2">
      <c r="A839" s="23">
        <v>27</v>
      </c>
      <c r="B839" s="26"/>
      <c r="C839" s="30">
        <f t="shared" ref="C839:H839" si="296">C314*$L$3</f>
        <v>473.12374999999997</v>
      </c>
      <c r="D839" s="30">
        <f t="shared" si="296"/>
        <v>411.20749999999998</v>
      </c>
      <c r="E839" s="30">
        <f t="shared" si="296"/>
        <v>375.15499999999997</v>
      </c>
      <c r="F839" s="30">
        <f t="shared" si="296"/>
        <v>300.4375</v>
      </c>
      <c r="G839" s="30">
        <f t="shared" si="296"/>
        <v>223.63</v>
      </c>
      <c r="H839" s="30">
        <f t="shared" si="296"/>
        <v>188.88374999999999</v>
      </c>
      <c r="J839" s="110"/>
      <c r="K839" s="110"/>
      <c r="L839" s="110"/>
      <c r="M839" s="110"/>
    </row>
    <row r="840" spans="1:13" ht="15" hidden="1" x14ac:dyDescent="0.2">
      <c r="A840" s="23">
        <v>28</v>
      </c>
      <c r="B840" s="26"/>
      <c r="C840" s="30">
        <f t="shared" ref="C840:H840" si="297">C315*$L$3</f>
        <v>481.22249999999997</v>
      </c>
      <c r="D840" s="30">
        <f t="shared" si="297"/>
        <v>418.52249999999998</v>
      </c>
      <c r="E840" s="30">
        <f t="shared" si="297"/>
        <v>381.42499999999995</v>
      </c>
      <c r="F840" s="30">
        <f t="shared" si="297"/>
        <v>308.27499999999998</v>
      </c>
      <c r="G840" s="30">
        <f t="shared" si="297"/>
        <v>228.85499999999999</v>
      </c>
      <c r="H840" s="30">
        <f t="shared" si="297"/>
        <v>192.80249999999998</v>
      </c>
      <c r="J840" s="110"/>
      <c r="K840" s="110"/>
      <c r="L840" s="110"/>
      <c r="M840" s="110"/>
    </row>
    <row r="841" spans="1:13" ht="15" hidden="1" x14ac:dyDescent="0.2">
      <c r="A841" s="23">
        <v>29</v>
      </c>
      <c r="B841" s="26"/>
      <c r="C841" s="30">
        <f t="shared" ref="C841:H841" si="298">C316*$L$3</f>
        <v>490.10499999999996</v>
      </c>
      <c r="D841" s="30">
        <f t="shared" si="298"/>
        <v>425.83749999999998</v>
      </c>
      <c r="E841" s="30">
        <f t="shared" si="298"/>
        <v>388.21749999999997</v>
      </c>
      <c r="F841" s="30">
        <f t="shared" si="298"/>
        <v>314.80624999999998</v>
      </c>
      <c r="G841" s="30">
        <f t="shared" si="298"/>
        <v>233.29624999999999</v>
      </c>
      <c r="H841" s="30">
        <f t="shared" si="298"/>
        <v>196.98249999999999</v>
      </c>
      <c r="J841" s="110"/>
      <c r="K841" s="110"/>
      <c r="L841" s="110"/>
      <c r="M841" s="110"/>
    </row>
    <row r="842" spans="1:13" ht="15" hidden="1" x14ac:dyDescent="0.2">
      <c r="A842" s="23">
        <v>30</v>
      </c>
      <c r="B842" s="26"/>
      <c r="C842" s="30">
        <f t="shared" ref="C842:H842" si="299">C317*$L$3</f>
        <v>498.20374999999996</v>
      </c>
      <c r="D842" s="30">
        <f t="shared" si="299"/>
        <v>433.15249999999997</v>
      </c>
      <c r="E842" s="30">
        <f t="shared" si="299"/>
        <v>395.01</v>
      </c>
      <c r="F842" s="30">
        <f t="shared" si="299"/>
        <v>321.85999999999996</v>
      </c>
      <c r="G842" s="30">
        <f t="shared" si="299"/>
        <v>238.26</v>
      </c>
      <c r="H842" s="30">
        <f t="shared" si="299"/>
        <v>201.16249999999999</v>
      </c>
      <c r="J842" s="110"/>
      <c r="K842" s="110"/>
      <c r="L842" s="110"/>
      <c r="M842" s="110"/>
    </row>
    <row r="843" spans="1:13" ht="15" hidden="1" x14ac:dyDescent="0.2">
      <c r="A843" s="23">
        <v>31</v>
      </c>
      <c r="B843" s="26"/>
      <c r="C843" s="30">
        <f t="shared" ref="C843:H843" si="300">C318*$L$3</f>
        <v>506.04124999999999</v>
      </c>
      <c r="D843" s="30">
        <f t="shared" si="300"/>
        <v>440.98999999999995</v>
      </c>
      <c r="E843" s="30">
        <f t="shared" si="300"/>
        <v>402.06374999999997</v>
      </c>
      <c r="F843" s="30">
        <f t="shared" si="300"/>
        <v>329.17499999999995</v>
      </c>
      <c r="G843" s="30">
        <f t="shared" si="300"/>
        <v>242.44</v>
      </c>
      <c r="H843" s="30">
        <f t="shared" si="300"/>
        <v>204.55874999999997</v>
      </c>
      <c r="J843" s="110"/>
      <c r="K843" s="110"/>
      <c r="L843" s="110"/>
      <c r="M843" s="110"/>
    </row>
    <row r="844" spans="1:13" ht="15" hidden="1" x14ac:dyDescent="0.2">
      <c r="A844" s="23">
        <v>32</v>
      </c>
      <c r="B844" s="26"/>
      <c r="C844" s="30">
        <f t="shared" ref="C844:H844" si="301">C319*$L$3</f>
        <v>514.66249999999991</v>
      </c>
      <c r="D844" s="30">
        <f t="shared" si="301"/>
        <v>448.04374999999999</v>
      </c>
      <c r="E844" s="30">
        <f t="shared" si="301"/>
        <v>408.07249999999999</v>
      </c>
      <c r="F844" s="30">
        <f t="shared" si="301"/>
        <v>336.75124999999997</v>
      </c>
      <c r="G844" s="30">
        <f t="shared" si="301"/>
        <v>247.14249999999998</v>
      </c>
      <c r="H844" s="30">
        <f t="shared" si="301"/>
        <v>208.47749999999999</v>
      </c>
      <c r="J844" s="110"/>
      <c r="K844" s="110"/>
      <c r="L844" s="110"/>
      <c r="M844" s="110"/>
    </row>
    <row r="845" spans="1:13" ht="15" hidden="1" x14ac:dyDescent="0.2">
      <c r="A845" s="23">
        <v>33</v>
      </c>
      <c r="B845" s="26"/>
      <c r="C845" s="30">
        <f t="shared" ref="C845:H845" si="302">C320*$L$3</f>
        <v>529.03125</v>
      </c>
      <c r="D845" s="30">
        <f t="shared" si="302"/>
        <v>460.58374999999995</v>
      </c>
      <c r="E845" s="30">
        <f t="shared" si="302"/>
        <v>419.82874999999996</v>
      </c>
      <c r="F845" s="30">
        <f t="shared" si="302"/>
        <v>347.20124999999996</v>
      </c>
      <c r="G845" s="30">
        <f t="shared" si="302"/>
        <v>254.98</v>
      </c>
      <c r="H845" s="30">
        <f t="shared" si="302"/>
        <v>215.26999999999998</v>
      </c>
      <c r="J845" s="110"/>
      <c r="K845" s="110"/>
      <c r="L845" s="110"/>
      <c r="M845" s="110"/>
    </row>
    <row r="846" spans="1:13" ht="15" hidden="1" x14ac:dyDescent="0.2">
      <c r="A846" s="23">
        <v>34</v>
      </c>
      <c r="B846" s="26"/>
      <c r="C846" s="30">
        <f t="shared" ref="C846:H846" si="303">C321*$L$3</f>
        <v>543.13874999999996</v>
      </c>
      <c r="D846" s="30">
        <f t="shared" si="303"/>
        <v>473.12374999999997</v>
      </c>
      <c r="E846" s="30">
        <f t="shared" si="303"/>
        <v>430.80124999999998</v>
      </c>
      <c r="F846" s="30">
        <f t="shared" si="303"/>
        <v>356.60624999999999</v>
      </c>
      <c r="G846" s="30">
        <f t="shared" si="303"/>
        <v>262.29499999999996</v>
      </c>
      <c r="H846" s="30">
        <f t="shared" si="303"/>
        <v>221.54</v>
      </c>
      <c r="J846" s="110"/>
      <c r="K846" s="110"/>
      <c r="L846" s="110"/>
      <c r="M846" s="110"/>
    </row>
    <row r="847" spans="1:13" ht="15" hidden="1" x14ac:dyDescent="0.2">
      <c r="A847" s="23">
        <v>35</v>
      </c>
      <c r="B847" s="26"/>
      <c r="C847" s="30">
        <f t="shared" ref="C847:H847" si="304">C322*$L$3</f>
        <v>557.50749999999994</v>
      </c>
      <c r="D847" s="30">
        <f t="shared" si="304"/>
        <v>484.88</v>
      </c>
      <c r="E847" s="30">
        <f t="shared" si="304"/>
        <v>441.77374999999995</v>
      </c>
      <c r="F847" s="30">
        <f t="shared" si="304"/>
        <v>367.3175</v>
      </c>
      <c r="G847" s="30">
        <f t="shared" si="304"/>
        <v>269.34875</v>
      </c>
      <c r="H847" s="30">
        <f t="shared" si="304"/>
        <v>227.80999999999997</v>
      </c>
      <c r="J847" s="110"/>
      <c r="K847" s="110"/>
      <c r="L847" s="110"/>
      <c r="M847" s="110"/>
    </row>
    <row r="848" spans="1:13" ht="15" hidden="1" x14ac:dyDescent="0.2">
      <c r="A848" s="23">
        <v>36</v>
      </c>
      <c r="B848" s="26"/>
      <c r="C848" s="30">
        <f t="shared" ref="C848:H848" si="305">C323*$L$3</f>
        <v>571.35374999999999</v>
      </c>
      <c r="D848" s="30">
        <f t="shared" si="305"/>
        <v>497.41999999999996</v>
      </c>
      <c r="E848" s="30">
        <f t="shared" si="305"/>
        <v>452.74624999999997</v>
      </c>
      <c r="F848" s="30">
        <f t="shared" si="305"/>
        <v>377.50624999999997</v>
      </c>
      <c r="G848" s="30">
        <f t="shared" si="305"/>
        <v>277.18624999999997</v>
      </c>
      <c r="H848" s="30">
        <f t="shared" si="305"/>
        <v>233.55749999999998</v>
      </c>
      <c r="J848" s="110"/>
      <c r="K848" s="110"/>
      <c r="L848" s="110"/>
      <c r="M848" s="110"/>
    </row>
    <row r="849" spans="1:13" ht="15" hidden="1" x14ac:dyDescent="0.2">
      <c r="A849" s="23">
        <v>37</v>
      </c>
      <c r="B849" s="26"/>
      <c r="C849" s="30">
        <f t="shared" ref="C849:H849" si="306">C324*$L$3</f>
        <v>585.46124999999995</v>
      </c>
      <c r="D849" s="30">
        <f t="shared" si="306"/>
        <v>509.43749999999994</v>
      </c>
      <c r="E849" s="30">
        <f t="shared" si="306"/>
        <v>464.50249999999994</v>
      </c>
      <c r="F849" s="30">
        <f t="shared" si="306"/>
        <v>387.95624999999995</v>
      </c>
      <c r="G849" s="30">
        <f t="shared" si="306"/>
        <v>284.50124999999997</v>
      </c>
      <c r="H849" s="30">
        <f t="shared" si="306"/>
        <v>239.82749999999999</v>
      </c>
      <c r="J849" s="110"/>
      <c r="K849" s="110"/>
      <c r="L849" s="110"/>
      <c r="M849" s="110"/>
    </row>
    <row r="850" spans="1:13" ht="15" hidden="1" x14ac:dyDescent="0.2">
      <c r="A850" s="23">
        <v>38</v>
      </c>
      <c r="B850" s="26"/>
      <c r="C850" s="30">
        <f t="shared" ref="C850:H850" si="307">C325*$L$3</f>
        <v>599.82999999999993</v>
      </c>
      <c r="D850" s="30">
        <f t="shared" si="307"/>
        <v>521.45499999999993</v>
      </c>
      <c r="E850" s="30">
        <f t="shared" si="307"/>
        <v>475.73624999999998</v>
      </c>
      <c r="F850" s="30">
        <f t="shared" si="307"/>
        <v>398.92874999999998</v>
      </c>
      <c r="G850" s="30">
        <f t="shared" si="307"/>
        <v>291.29374999999999</v>
      </c>
      <c r="H850" s="30">
        <f t="shared" si="307"/>
        <v>245.83624999999998</v>
      </c>
      <c r="J850" s="110"/>
      <c r="K850" s="110"/>
      <c r="L850" s="110"/>
      <c r="M850" s="110"/>
    </row>
    <row r="851" spans="1:13" ht="15" hidden="1" x14ac:dyDescent="0.2">
      <c r="A851" s="23">
        <v>39</v>
      </c>
      <c r="B851" s="26"/>
      <c r="C851" s="30">
        <f t="shared" ref="C851:H851" si="308">C326*$L$3</f>
        <v>614.1987499999999</v>
      </c>
      <c r="D851" s="30">
        <f t="shared" si="308"/>
        <v>534.25624999999991</v>
      </c>
      <c r="E851" s="30">
        <f t="shared" si="308"/>
        <v>486.96999999999997</v>
      </c>
      <c r="F851" s="30">
        <f t="shared" si="308"/>
        <v>410.16249999999997</v>
      </c>
      <c r="G851" s="30">
        <f t="shared" si="308"/>
        <v>298.87</v>
      </c>
      <c r="H851" s="30">
        <f t="shared" si="308"/>
        <v>252.10624999999999</v>
      </c>
      <c r="J851" s="110"/>
      <c r="K851" s="110"/>
      <c r="L851" s="110"/>
      <c r="M851" s="110"/>
    </row>
    <row r="852" spans="1:13" ht="15" hidden="1" x14ac:dyDescent="0.2">
      <c r="A852" s="23">
        <v>40</v>
      </c>
      <c r="B852" s="26"/>
      <c r="C852" s="30">
        <f t="shared" ref="C852:H852" si="309">C327*$L$3</f>
        <v>629.61249999999995</v>
      </c>
      <c r="D852" s="30">
        <f t="shared" si="309"/>
        <v>546.79624999999999</v>
      </c>
      <c r="E852" s="30">
        <f t="shared" si="309"/>
        <v>498.20374999999996</v>
      </c>
      <c r="F852" s="30">
        <f t="shared" si="309"/>
        <v>420.61249999999995</v>
      </c>
      <c r="G852" s="30">
        <f t="shared" si="309"/>
        <v>306.185</v>
      </c>
      <c r="H852" s="30">
        <f t="shared" si="309"/>
        <v>258.11500000000001</v>
      </c>
      <c r="J852" s="110"/>
      <c r="K852" s="110"/>
      <c r="L852" s="110"/>
      <c r="M852" s="110"/>
    </row>
    <row r="853" spans="1:13" ht="15" hidden="1" x14ac:dyDescent="0.2">
      <c r="A853" s="23">
        <v>41</v>
      </c>
      <c r="B853" s="26"/>
      <c r="C853" s="30">
        <f t="shared" ref="C853:H853" si="310">C328*$L$3</f>
        <v>664.62</v>
      </c>
      <c r="D853" s="30">
        <f t="shared" si="310"/>
        <v>578.14625000000001</v>
      </c>
      <c r="E853" s="30">
        <f t="shared" si="310"/>
        <v>527.46375</v>
      </c>
      <c r="F853" s="30">
        <f t="shared" si="310"/>
        <v>446.47624999999999</v>
      </c>
      <c r="G853" s="30">
        <f t="shared" si="310"/>
        <v>323.68874999999997</v>
      </c>
      <c r="H853" s="30">
        <f t="shared" si="310"/>
        <v>273.26749999999998</v>
      </c>
      <c r="J853" s="110"/>
      <c r="K853" s="110"/>
      <c r="L853" s="110"/>
      <c r="M853" s="110"/>
    </row>
    <row r="854" spans="1:13" ht="15" hidden="1" x14ac:dyDescent="0.2">
      <c r="A854" s="23">
        <v>42</v>
      </c>
      <c r="B854" s="26"/>
      <c r="C854" s="30">
        <f t="shared" ref="C854:H854" si="311">C329*$L$3</f>
        <v>679.77249999999992</v>
      </c>
      <c r="D854" s="30">
        <f t="shared" si="311"/>
        <v>590.68624999999997</v>
      </c>
      <c r="E854" s="30">
        <f t="shared" si="311"/>
        <v>538.17499999999995</v>
      </c>
      <c r="F854" s="30">
        <f t="shared" si="311"/>
        <v>457.44874999999996</v>
      </c>
      <c r="G854" s="30">
        <f t="shared" si="311"/>
        <v>331.52625</v>
      </c>
      <c r="H854" s="30">
        <f t="shared" si="311"/>
        <v>280.06</v>
      </c>
      <c r="J854" s="110"/>
      <c r="K854" s="110"/>
      <c r="L854" s="110"/>
      <c r="M854" s="110"/>
    </row>
    <row r="855" spans="1:13" ht="15" hidden="1" x14ac:dyDescent="0.2">
      <c r="A855" s="23">
        <v>43</v>
      </c>
      <c r="B855" s="26"/>
      <c r="C855" s="30">
        <f t="shared" ref="C855:H855" si="312">C330*$L$3</f>
        <v>706.42</v>
      </c>
      <c r="D855" s="30">
        <f t="shared" si="312"/>
        <v>614.98249999999996</v>
      </c>
      <c r="E855" s="30">
        <f t="shared" si="312"/>
        <v>560.64249999999993</v>
      </c>
      <c r="F855" s="30">
        <f t="shared" si="312"/>
        <v>477.56499999999994</v>
      </c>
      <c r="G855" s="30">
        <f t="shared" si="312"/>
        <v>346.15625</v>
      </c>
      <c r="H855" s="30">
        <f t="shared" si="312"/>
        <v>292.07749999999999</v>
      </c>
      <c r="J855" s="110"/>
      <c r="K855" s="110"/>
      <c r="L855" s="110"/>
      <c r="M855" s="110"/>
    </row>
    <row r="856" spans="1:13" ht="15" hidden="1" x14ac:dyDescent="0.2">
      <c r="A856" s="23">
        <v>44</v>
      </c>
      <c r="B856" s="26"/>
      <c r="C856" s="30">
        <f t="shared" ref="C856:H856" si="313">C331*$L$3</f>
        <v>733.58999999999992</v>
      </c>
      <c r="D856" s="30">
        <f t="shared" si="313"/>
        <v>637.44999999999993</v>
      </c>
      <c r="E856" s="30">
        <f t="shared" si="313"/>
        <v>581.5424999999999</v>
      </c>
      <c r="F856" s="30">
        <f t="shared" si="313"/>
        <v>497.68124999999998</v>
      </c>
      <c r="G856" s="30">
        <f t="shared" si="313"/>
        <v>359.74124999999998</v>
      </c>
      <c r="H856" s="30">
        <f t="shared" si="313"/>
        <v>303.57249999999999</v>
      </c>
      <c r="J856" s="110"/>
      <c r="K856" s="110"/>
      <c r="L856" s="110"/>
      <c r="M856" s="110"/>
    </row>
    <row r="857" spans="1:13" ht="15" hidden="1" x14ac:dyDescent="0.2">
      <c r="A857" s="23">
        <v>45</v>
      </c>
      <c r="B857" s="26"/>
      <c r="C857" s="30">
        <f t="shared" ref="C857:H857" si="314">C332*$L$3</f>
        <v>760.76</v>
      </c>
      <c r="D857" s="30">
        <f t="shared" si="314"/>
        <v>661.22375</v>
      </c>
      <c r="E857" s="30">
        <f t="shared" si="314"/>
        <v>602.70375000000001</v>
      </c>
      <c r="F857" s="30">
        <f t="shared" si="314"/>
        <v>518.05874999999992</v>
      </c>
      <c r="G857" s="30">
        <f t="shared" si="314"/>
        <v>373.84875</v>
      </c>
      <c r="H857" s="30">
        <f t="shared" si="314"/>
        <v>315.58999999999997</v>
      </c>
      <c r="J857" s="110"/>
      <c r="K857" s="110"/>
      <c r="L857" s="110"/>
      <c r="M857" s="110"/>
    </row>
    <row r="858" spans="1:13" ht="15" hidden="1" x14ac:dyDescent="0.2">
      <c r="A858" s="23">
        <v>46</v>
      </c>
      <c r="B858" s="26"/>
      <c r="C858" s="30">
        <f t="shared" ref="C858:H858" si="315">C333*$L$3</f>
        <v>786.88499999999999</v>
      </c>
      <c r="D858" s="30">
        <f t="shared" si="315"/>
        <v>684.73624999999993</v>
      </c>
      <c r="E858" s="30">
        <f t="shared" si="315"/>
        <v>624.64874999999995</v>
      </c>
      <c r="F858" s="30">
        <f t="shared" si="315"/>
        <v>537.91374999999994</v>
      </c>
      <c r="G858" s="30">
        <f t="shared" si="315"/>
        <v>387.95624999999995</v>
      </c>
      <c r="H858" s="30">
        <f t="shared" si="315"/>
        <v>327.60749999999996</v>
      </c>
      <c r="J858" s="110"/>
      <c r="K858" s="110"/>
      <c r="L858" s="110"/>
      <c r="M858" s="110"/>
    </row>
    <row r="859" spans="1:13" ht="15" hidden="1" x14ac:dyDescent="0.2">
      <c r="A859" s="23">
        <v>47</v>
      </c>
      <c r="B859" s="26"/>
      <c r="C859" s="30">
        <f t="shared" ref="C859:H859" si="316">C334*$L$3</f>
        <v>814.31624999999997</v>
      </c>
      <c r="D859" s="30">
        <f t="shared" si="316"/>
        <v>707.98749999999995</v>
      </c>
      <c r="E859" s="30">
        <f t="shared" si="316"/>
        <v>645.80999999999995</v>
      </c>
      <c r="F859" s="30">
        <f t="shared" si="316"/>
        <v>558.03</v>
      </c>
      <c r="G859" s="30">
        <f t="shared" si="316"/>
        <v>402.58624999999995</v>
      </c>
      <c r="H859" s="30">
        <f t="shared" si="316"/>
        <v>339.625</v>
      </c>
      <c r="J859" s="110"/>
      <c r="K859" s="110"/>
      <c r="L859" s="110"/>
      <c r="M859" s="110"/>
    </row>
    <row r="860" spans="1:13" ht="15" hidden="1" x14ac:dyDescent="0.2">
      <c r="A860" s="23">
        <v>48</v>
      </c>
      <c r="B860" s="26"/>
      <c r="C860" s="30">
        <f t="shared" ref="C860:H860" si="317">C335*$L$3</f>
        <v>843.05374999999992</v>
      </c>
      <c r="D860" s="30">
        <f t="shared" si="317"/>
        <v>732.80624999999998</v>
      </c>
      <c r="E860" s="30">
        <f t="shared" si="317"/>
        <v>668.53874999999994</v>
      </c>
      <c r="F860" s="30">
        <f t="shared" si="317"/>
        <v>579.97499999999991</v>
      </c>
      <c r="G860" s="30">
        <f t="shared" si="317"/>
        <v>416.95499999999998</v>
      </c>
      <c r="H860" s="30">
        <f t="shared" si="317"/>
        <v>351.64249999999998</v>
      </c>
      <c r="J860" s="110"/>
      <c r="K860" s="110"/>
      <c r="L860" s="110"/>
      <c r="M860" s="110"/>
    </row>
    <row r="861" spans="1:13" ht="15" hidden="1" x14ac:dyDescent="0.2">
      <c r="A861" s="23">
        <v>49</v>
      </c>
      <c r="B861" s="26"/>
      <c r="C861" s="30">
        <f t="shared" ref="C861:H861" si="318">C336*$L$3</f>
        <v>871.53</v>
      </c>
      <c r="D861" s="30">
        <f t="shared" si="318"/>
        <v>758.14749999999992</v>
      </c>
      <c r="E861" s="30">
        <f t="shared" si="318"/>
        <v>691.00624999999991</v>
      </c>
      <c r="F861" s="30">
        <f t="shared" si="318"/>
        <v>600.35249999999996</v>
      </c>
      <c r="G861" s="30">
        <f t="shared" si="318"/>
        <v>431.58499999999998</v>
      </c>
      <c r="H861" s="30">
        <f t="shared" si="318"/>
        <v>363.92124999999999</v>
      </c>
      <c r="J861" s="110"/>
      <c r="K861" s="110"/>
      <c r="L861" s="110"/>
      <c r="M861" s="110"/>
    </row>
    <row r="862" spans="1:13" ht="15" hidden="1" x14ac:dyDescent="0.2">
      <c r="A862" s="23">
        <v>50</v>
      </c>
      <c r="B862" s="26"/>
      <c r="C862" s="30">
        <f t="shared" ref="C862:H862" si="319">C337*$L$3</f>
        <v>899.74499999999989</v>
      </c>
      <c r="D862" s="30">
        <f t="shared" si="319"/>
        <v>783.22749999999996</v>
      </c>
      <c r="E862" s="30">
        <f t="shared" si="319"/>
        <v>713.21249999999998</v>
      </c>
      <c r="F862" s="30">
        <f t="shared" si="319"/>
        <v>621.51374999999996</v>
      </c>
      <c r="G862" s="30">
        <f t="shared" si="319"/>
        <v>446.21499999999997</v>
      </c>
      <c r="H862" s="30">
        <f t="shared" si="319"/>
        <v>376.46124999999995</v>
      </c>
      <c r="J862" s="110"/>
      <c r="K862" s="110"/>
      <c r="L862" s="110"/>
      <c r="M862" s="110"/>
    </row>
    <row r="863" spans="1:13" ht="15" hidden="1" x14ac:dyDescent="0.2">
      <c r="A863" s="23">
        <v>51</v>
      </c>
      <c r="B863" s="26"/>
      <c r="C863" s="30">
        <f t="shared" ref="C863:H863" si="320">C338*$L$3</f>
        <v>958.52624999999989</v>
      </c>
      <c r="D863" s="30">
        <f t="shared" si="320"/>
        <v>833.91</v>
      </c>
      <c r="E863" s="30">
        <f t="shared" si="320"/>
        <v>759.97624999999994</v>
      </c>
      <c r="F863" s="30">
        <f t="shared" si="320"/>
        <v>663.57499999999993</v>
      </c>
      <c r="G863" s="30">
        <f t="shared" si="320"/>
        <v>475.99749999999995</v>
      </c>
      <c r="H863" s="30">
        <f t="shared" si="320"/>
        <v>401.28</v>
      </c>
      <c r="J863" s="110"/>
      <c r="K863" s="110"/>
      <c r="L863" s="110"/>
      <c r="M863" s="110"/>
    </row>
    <row r="864" spans="1:13" ht="15" hidden="1" x14ac:dyDescent="0.2">
      <c r="A864" s="23">
        <v>52</v>
      </c>
      <c r="B864" s="26"/>
      <c r="C864" s="30">
        <f t="shared" ref="C864:H864" si="321">C339*$L$3</f>
        <v>988.0474999999999</v>
      </c>
      <c r="D864" s="30">
        <f t="shared" si="321"/>
        <v>858.9899999999999</v>
      </c>
      <c r="E864" s="30">
        <f t="shared" si="321"/>
        <v>783.75</v>
      </c>
      <c r="F864" s="30">
        <f t="shared" si="321"/>
        <v>684.21375</v>
      </c>
      <c r="G864" s="30">
        <f t="shared" si="321"/>
        <v>490.62749999999994</v>
      </c>
      <c r="H864" s="30">
        <f t="shared" si="321"/>
        <v>414.34249999999997</v>
      </c>
      <c r="J864" s="110"/>
      <c r="K864" s="110"/>
      <c r="L864" s="110"/>
      <c r="M864" s="110"/>
    </row>
    <row r="865" spans="1:13" ht="15" hidden="1" x14ac:dyDescent="0.2">
      <c r="A865" s="23">
        <v>53</v>
      </c>
      <c r="B865" s="26"/>
      <c r="C865" s="30">
        <f t="shared" ref="C865:H865" si="322">C340*$L$3</f>
        <v>1023.0549999999999</v>
      </c>
      <c r="D865" s="30">
        <f t="shared" si="322"/>
        <v>890.0787499999999</v>
      </c>
      <c r="E865" s="30">
        <f t="shared" si="322"/>
        <v>811.4425</v>
      </c>
      <c r="F865" s="30">
        <f t="shared" si="322"/>
        <v>712.1674999999999</v>
      </c>
      <c r="G865" s="30">
        <f t="shared" si="322"/>
        <v>509.43749999999994</v>
      </c>
      <c r="H865" s="30">
        <f t="shared" si="322"/>
        <v>429.75624999999997</v>
      </c>
      <c r="J865" s="110"/>
      <c r="K865" s="110"/>
      <c r="L865" s="110"/>
      <c r="M865" s="110"/>
    </row>
    <row r="866" spans="1:13" ht="15" hidden="1" x14ac:dyDescent="0.2">
      <c r="A866" s="23">
        <v>54</v>
      </c>
      <c r="B866" s="26"/>
      <c r="C866" s="30">
        <f t="shared" ref="C866:H866" si="323">C341*$L$3</f>
        <v>1058.0625</v>
      </c>
      <c r="D866" s="30">
        <f t="shared" si="323"/>
        <v>919.33874999999989</v>
      </c>
      <c r="E866" s="30">
        <f t="shared" si="323"/>
        <v>839.13499999999999</v>
      </c>
      <c r="F866" s="30">
        <f t="shared" si="323"/>
        <v>738.55374999999992</v>
      </c>
      <c r="G866" s="30">
        <f t="shared" si="323"/>
        <v>527.46375</v>
      </c>
      <c r="H866" s="30">
        <f t="shared" si="323"/>
        <v>444.90875</v>
      </c>
      <c r="J866" s="110"/>
      <c r="K866" s="110"/>
      <c r="L866" s="110"/>
      <c r="M866" s="110"/>
    </row>
    <row r="867" spans="1:13" ht="15" hidden="1" x14ac:dyDescent="0.2">
      <c r="A867" s="23">
        <v>55</v>
      </c>
      <c r="B867" s="26"/>
      <c r="C867" s="30">
        <f t="shared" ref="C867:H867" si="324">C342*$L$3</f>
        <v>1092.5474999999999</v>
      </c>
      <c r="D867" s="30">
        <f t="shared" si="324"/>
        <v>950.4274999999999</v>
      </c>
      <c r="E867" s="30">
        <f t="shared" si="324"/>
        <v>866.56624999999997</v>
      </c>
      <c r="F867" s="30">
        <f t="shared" si="324"/>
        <v>765.20124999999996</v>
      </c>
      <c r="G867" s="30">
        <f t="shared" si="324"/>
        <v>545.22874999999999</v>
      </c>
      <c r="H867" s="30">
        <f t="shared" si="324"/>
        <v>460.32249999999999</v>
      </c>
      <c r="J867" s="110"/>
      <c r="K867" s="110"/>
      <c r="L867" s="110"/>
      <c r="M867" s="110"/>
    </row>
    <row r="868" spans="1:13" ht="15" hidden="1" x14ac:dyDescent="0.2">
      <c r="A868" s="23">
        <v>56</v>
      </c>
      <c r="B868" s="26"/>
      <c r="C868" s="30">
        <f t="shared" ref="C868:H868" si="325">C343*$L$3</f>
        <v>1127.8162499999999</v>
      </c>
      <c r="D868" s="30">
        <f t="shared" si="325"/>
        <v>980.47124999999994</v>
      </c>
      <c r="E868" s="30">
        <f t="shared" si="325"/>
        <v>893.99749999999995</v>
      </c>
      <c r="F868" s="30">
        <f t="shared" si="325"/>
        <v>791.06499999999994</v>
      </c>
      <c r="G868" s="30">
        <f t="shared" si="325"/>
        <v>564.03874999999994</v>
      </c>
      <c r="H868" s="30">
        <f t="shared" si="325"/>
        <v>475.99749999999995</v>
      </c>
      <c r="J868" s="110"/>
      <c r="K868" s="110"/>
      <c r="L868" s="110"/>
      <c r="M868" s="110"/>
    </row>
    <row r="869" spans="1:13" ht="15" hidden="1" x14ac:dyDescent="0.2">
      <c r="A869" s="23">
        <v>57</v>
      </c>
      <c r="B869" s="26"/>
      <c r="C869" s="30">
        <f t="shared" ref="C869:H869" si="326">C344*$L$3</f>
        <v>1162.5625</v>
      </c>
      <c r="D869" s="30">
        <f t="shared" si="326"/>
        <v>1010.7762499999999</v>
      </c>
      <c r="E869" s="30">
        <f t="shared" si="326"/>
        <v>921.95124999999996</v>
      </c>
      <c r="F869" s="30">
        <f t="shared" si="326"/>
        <v>817.45124999999996</v>
      </c>
      <c r="G869" s="30">
        <f t="shared" si="326"/>
        <v>581.5424999999999</v>
      </c>
      <c r="H869" s="30">
        <f t="shared" si="326"/>
        <v>490.62749999999994</v>
      </c>
      <c r="J869" s="110"/>
      <c r="K869" s="110"/>
      <c r="L869" s="110"/>
      <c r="M869" s="110"/>
    </row>
    <row r="870" spans="1:13" ht="15" hidden="1" x14ac:dyDescent="0.2">
      <c r="A870" s="23">
        <v>58</v>
      </c>
      <c r="B870" s="26"/>
      <c r="C870" s="30">
        <f t="shared" ref="C870:H870" si="327">C345*$L$3</f>
        <v>1203.0562499999999</v>
      </c>
      <c r="D870" s="30">
        <f t="shared" si="327"/>
        <v>1045.7837499999998</v>
      </c>
      <c r="E870" s="30">
        <f t="shared" si="327"/>
        <v>950.94999999999993</v>
      </c>
      <c r="F870" s="30">
        <f t="shared" si="327"/>
        <v>852.4587499999999</v>
      </c>
      <c r="G870" s="30">
        <f t="shared" si="327"/>
        <v>605.31624999999997</v>
      </c>
      <c r="H870" s="30">
        <f t="shared" si="327"/>
        <v>510.48249999999996</v>
      </c>
      <c r="J870" s="110"/>
      <c r="K870" s="110"/>
      <c r="L870" s="110"/>
      <c r="M870" s="110"/>
    </row>
    <row r="871" spans="1:13" ht="15" hidden="1" x14ac:dyDescent="0.2">
      <c r="A871" s="23">
        <v>59</v>
      </c>
      <c r="B871" s="26"/>
      <c r="C871" s="30">
        <f t="shared" ref="C871:H871" si="328">C346*$L$3</f>
        <v>1243.55</v>
      </c>
      <c r="D871" s="30">
        <f t="shared" si="328"/>
        <v>1081.31375</v>
      </c>
      <c r="E871" s="30">
        <f t="shared" si="328"/>
        <v>979.9487499999999</v>
      </c>
      <c r="F871" s="30">
        <f t="shared" si="328"/>
        <v>887.20499999999993</v>
      </c>
      <c r="G871" s="30">
        <f t="shared" si="328"/>
        <v>627.78374999999994</v>
      </c>
      <c r="H871" s="30">
        <f t="shared" si="328"/>
        <v>529.81499999999994</v>
      </c>
      <c r="J871" s="110"/>
      <c r="K871" s="110"/>
      <c r="L871" s="110"/>
      <c r="M871" s="110"/>
    </row>
    <row r="872" spans="1:13" ht="15" hidden="1" x14ac:dyDescent="0.2">
      <c r="A872" s="23">
        <v>60</v>
      </c>
      <c r="B872" s="26"/>
      <c r="C872" s="30">
        <f t="shared" ref="C872:H872" si="329">C347*$L$3</f>
        <v>1282.99875</v>
      </c>
      <c r="D872" s="30">
        <f t="shared" si="329"/>
        <v>1115.7987499999999</v>
      </c>
      <c r="E872" s="30">
        <f t="shared" si="329"/>
        <v>1009.4699999999999</v>
      </c>
      <c r="F872" s="30">
        <f t="shared" si="329"/>
        <v>921.95124999999996</v>
      </c>
      <c r="G872" s="30">
        <f t="shared" si="329"/>
        <v>651.29624999999999</v>
      </c>
      <c r="H872" s="30">
        <f t="shared" si="329"/>
        <v>549.66999999999996</v>
      </c>
      <c r="J872" s="110"/>
      <c r="K872" s="110"/>
      <c r="L872" s="110"/>
      <c r="M872" s="110"/>
    </row>
    <row r="873" spans="1:13" ht="15" hidden="1" x14ac:dyDescent="0.2">
      <c r="A873" s="23">
        <v>61</v>
      </c>
      <c r="B873" s="26"/>
      <c r="C873" s="30">
        <f t="shared" ref="C873:H873" si="330">C348*$L$3</f>
        <v>1352.7524999999998</v>
      </c>
      <c r="D873" s="30">
        <f t="shared" si="330"/>
        <v>1176.1474999999998</v>
      </c>
      <c r="E873" s="30">
        <f t="shared" si="330"/>
        <v>1069.2962499999999</v>
      </c>
      <c r="F873" s="30">
        <f t="shared" si="330"/>
        <v>970.54374999999993</v>
      </c>
      <c r="G873" s="30">
        <f t="shared" si="330"/>
        <v>685.78125</v>
      </c>
      <c r="H873" s="30">
        <f t="shared" si="330"/>
        <v>578.40749999999991</v>
      </c>
      <c r="J873" s="110"/>
      <c r="K873" s="110"/>
      <c r="L873" s="110"/>
      <c r="M873" s="110"/>
    </row>
    <row r="874" spans="1:13" ht="15" hidden="1" x14ac:dyDescent="0.2">
      <c r="A874" s="23">
        <v>62</v>
      </c>
      <c r="B874" s="26"/>
      <c r="C874" s="30">
        <f t="shared" ref="C874:H874" si="331">C349*$L$3</f>
        <v>1414.4074999999998</v>
      </c>
      <c r="D874" s="30">
        <f t="shared" si="331"/>
        <v>1229.4424999999999</v>
      </c>
      <c r="E874" s="30">
        <f t="shared" si="331"/>
        <v>1120.7624999999998</v>
      </c>
      <c r="F874" s="30">
        <f t="shared" si="331"/>
        <v>1014.95625</v>
      </c>
      <c r="G874" s="30">
        <f t="shared" si="331"/>
        <v>716.60874999999999</v>
      </c>
      <c r="H874" s="30">
        <f t="shared" si="331"/>
        <v>604.53249999999991</v>
      </c>
      <c r="J874" s="110"/>
      <c r="K874" s="110"/>
      <c r="L874" s="110"/>
      <c r="M874" s="110"/>
    </row>
    <row r="875" spans="1:13" ht="15" hidden="1" x14ac:dyDescent="0.2">
      <c r="A875" s="23">
        <v>63</v>
      </c>
      <c r="B875" s="26"/>
      <c r="C875" s="30">
        <f t="shared" ref="C875:H875" si="332">C350*$L$3</f>
        <v>1486.2512499999998</v>
      </c>
      <c r="D875" s="30">
        <f t="shared" si="332"/>
        <v>1292.4037499999999</v>
      </c>
      <c r="E875" s="30">
        <f t="shared" si="332"/>
        <v>1179.02125</v>
      </c>
      <c r="F875" s="30">
        <f t="shared" si="332"/>
        <v>1066.9449999999999</v>
      </c>
      <c r="G875" s="30">
        <f t="shared" si="332"/>
        <v>753.96749999999997</v>
      </c>
      <c r="H875" s="30">
        <f t="shared" si="332"/>
        <v>636.14374999999995</v>
      </c>
      <c r="J875" s="110"/>
      <c r="K875" s="110"/>
      <c r="L875" s="110"/>
      <c r="M875" s="110"/>
    </row>
    <row r="876" spans="1:13" ht="15" hidden="1" x14ac:dyDescent="0.2">
      <c r="A876" s="23">
        <v>64</v>
      </c>
      <c r="B876" s="26"/>
      <c r="C876" s="30">
        <f t="shared" ref="C876:H876" si="333">C351*$L$3</f>
        <v>1571.6799999999998</v>
      </c>
      <c r="D876" s="30">
        <f t="shared" si="333"/>
        <v>1367.3824999999999</v>
      </c>
      <c r="E876" s="30">
        <f t="shared" si="333"/>
        <v>1246.94625</v>
      </c>
      <c r="F876" s="30">
        <f t="shared" si="333"/>
        <v>1128.0774999999999</v>
      </c>
      <c r="G876" s="30">
        <f t="shared" si="333"/>
        <v>797.33499999999992</v>
      </c>
      <c r="H876" s="30">
        <f t="shared" si="333"/>
        <v>672.45749999999998</v>
      </c>
      <c r="J876" s="110"/>
      <c r="K876" s="110"/>
      <c r="L876" s="110"/>
      <c r="M876" s="110"/>
    </row>
    <row r="877" spans="1:13" ht="15" hidden="1" x14ac:dyDescent="0.2">
      <c r="A877" s="23">
        <v>65</v>
      </c>
      <c r="B877" s="26"/>
      <c r="C877" s="30">
        <f t="shared" ref="C877:H877" si="334">C352*$L$3</f>
        <v>1674.87375</v>
      </c>
      <c r="D877" s="30">
        <f t="shared" si="334"/>
        <v>1456.46875</v>
      </c>
      <c r="E877" s="30">
        <f t="shared" si="334"/>
        <v>1327.6724999999999</v>
      </c>
      <c r="F877" s="30">
        <f t="shared" si="334"/>
        <v>1212.4612499999998</v>
      </c>
      <c r="G877" s="30">
        <f t="shared" si="334"/>
        <v>853.24249999999995</v>
      </c>
      <c r="H877" s="30">
        <f t="shared" si="334"/>
        <v>720.005</v>
      </c>
      <c r="J877" s="110"/>
      <c r="K877" s="110"/>
      <c r="L877" s="110"/>
      <c r="M877" s="110"/>
    </row>
    <row r="878" spans="1:13" ht="15" hidden="1" x14ac:dyDescent="0.2">
      <c r="A878" s="23">
        <v>66</v>
      </c>
      <c r="B878" s="26"/>
      <c r="C878" s="30">
        <f t="shared" ref="C878:H878" si="335">C353*$L$3</f>
        <v>1795.0487499999999</v>
      </c>
      <c r="D878" s="30">
        <f t="shared" si="335"/>
        <v>1561.7524999999998</v>
      </c>
      <c r="E878" s="30">
        <f t="shared" si="335"/>
        <v>1423.55125</v>
      </c>
      <c r="F878" s="30">
        <f t="shared" si="335"/>
        <v>1309.385</v>
      </c>
      <c r="G878" s="30">
        <f t="shared" si="335"/>
        <v>919.86124999999993</v>
      </c>
      <c r="H878" s="30">
        <f t="shared" si="335"/>
        <v>776.17374999999993</v>
      </c>
      <c r="J878" s="110"/>
      <c r="K878" s="110"/>
      <c r="L878" s="110"/>
      <c r="M878" s="110"/>
    </row>
    <row r="879" spans="1:13" ht="15" hidden="1" x14ac:dyDescent="0.2">
      <c r="A879" s="23">
        <v>67</v>
      </c>
      <c r="B879" s="26"/>
      <c r="C879" s="30">
        <f t="shared" ref="C879:H879" si="336">C354*$L$3</f>
        <v>1938.7362499999999</v>
      </c>
      <c r="D879" s="30">
        <f t="shared" si="336"/>
        <v>1686.1074999999998</v>
      </c>
      <c r="E879" s="30">
        <f t="shared" si="336"/>
        <v>1537.7175</v>
      </c>
      <c r="F879" s="30">
        <f t="shared" si="336"/>
        <v>1414.6687499999998</v>
      </c>
      <c r="G879" s="30">
        <f t="shared" si="336"/>
        <v>994.31749999999988</v>
      </c>
      <c r="H879" s="30">
        <f t="shared" si="336"/>
        <v>838.61249999999995</v>
      </c>
      <c r="J879" s="110"/>
      <c r="K879" s="110"/>
      <c r="L879" s="110"/>
      <c r="M879" s="110"/>
    </row>
    <row r="880" spans="1:13" ht="15" hidden="1" x14ac:dyDescent="0.2">
      <c r="A880" s="23">
        <v>68</v>
      </c>
      <c r="B880" s="26"/>
      <c r="C880" s="30">
        <f t="shared" ref="C880:H880" si="337">C355*$L$3</f>
        <v>2103.8462500000001</v>
      </c>
      <c r="D880" s="30">
        <f t="shared" si="337"/>
        <v>1829.2724999999998</v>
      </c>
      <c r="E880" s="30">
        <f t="shared" si="337"/>
        <v>1668.08125</v>
      </c>
      <c r="F880" s="30">
        <f t="shared" si="337"/>
        <v>1534.5825</v>
      </c>
      <c r="G880" s="30">
        <f t="shared" si="337"/>
        <v>1077.13375</v>
      </c>
      <c r="H880" s="30">
        <f t="shared" si="337"/>
        <v>908.62749999999994</v>
      </c>
      <c r="J880" s="110"/>
      <c r="K880" s="110"/>
      <c r="L880" s="110"/>
      <c r="M880" s="110"/>
    </row>
    <row r="881" spans="1:13" ht="15" hidden="1" x14ac:dyDescent="0.2">
      <c r="A881" s="23">
        <v>69</v>
      </c>
      <c r="B881" s="26"/>
      <c r="C881" s="30">
        <f t="shared" ref="C881:H881" si="338">C356*$L$3</f>
        <v>2294.5587499999997</v>
      </c>
      <c r="D881" s="30">
        <f t="shared" si="338"/>
        <v>1996.2112499999998</v>
      </c>
      <c r="E881" s="30">
        <f t="shared" si="338"/>
        <v>1819.8674999999998</v>
      </c>
      <c r="F881" s="30">
        <f t="shared" si="338"/>
        <v>1675.9187499999998</v>
      </c>
      <c r="G881" s="30">
        <f t="shared" si="338"/>
        <v>1176.1474999999998</v>
      </c>
      <c r="H881" s="30">
        <f t="shared" si="338"/>
        <v>992.74999999999989</v>
      </c>
      <c r="J881" s="110"/>
      <c r="K881" s="110"/>
      <c r="L881" s="110"/>
      <c r="M881" s="110"/>
    </row>
    <row r="882" spans="1:13" ht="15" hidden="1" x14ac:dyDescent="0.2">
      <c r="A882" s="23">
        <v>70</v>
      </c>
      <c r="B882" s="26"/>
      <c r="C882" s="30">
        <f t="shared" ref="C882:H882" si="339">C357*$L$3</f>
        <v>2517.4049999999997</v>
      </c>
      <c r="D882" s="30">
        <f t="shared" si="339"/>
        <v>2189.2749999999996</v>
      </c>
      <c r="E882" s="30">
        <f t="shared" si="339"/>
        <v>1979.2299999999998</v>
      </c>
      <c r="F882" s="30">
        <f t="shared" si="339"/>
        <v>1865.0637499999998</v>
      </c>
      <c r="G882" s="30">
        <f t="shared" si="339"/>
        <v>1300.7637499999998</v>
      </c>
      <c r="H882" s="30">
        <f t="shared" si="339"/>
        <v>1097.51125</v>
      </c>
      <c r="J882" s="110"/>
      <c r="K882" s="110"/>
      <c r="L882" s="110"/>
      <c r="M882" s="110"/>
    </row>
    <row r="883" spans="1:13" ht="15" hidden="1" x14ac:dyDescent="0.2">
      <c r="A883" s="23">
        <v>71</v>
      </c>
      <c r="B883" s="26"/>
      <c r="C883" s="30">
        <f t="shared" ref="C883:H883" si="340">C358*$L$3</f>
        <v>2771.8624999999997</v>
      </c>
      <c r="D883" s="30">
        <f t="shared" si="340"/>
        <v>2410.8150000000001</v>
      </c>
      <c r="E883" s="30">
        <f t="shared" si="340"/>
        <v>2198.1574999999998</v>
      </c>
      <c r="F883" s="30">
        <f t="shared" si="340"/>
        <v>2053.1637499999997</v>
      </c>
      <c r="G883" s="30">
        <f t="shared" si="340"/>
        <v>1432.6949999999999</v>
      </c>
      <c r="H883" s="30">
        <f t="shared" si="340"/>
        <v>1208.5425</v>
      </c>
      <c r="J883" s="110"/>
      <c r="K883" s="110"/>
      <c r="L883" s="110"/>
      <c r="M883" s="110"/>
    </row>
    <row r="884" spans="1:13" ht="15" hidden="1" x14ac:dyDescent="0.2">
      <c r="A884" s="23">
        <v>72</v>
      </c>
      <c r="B884" s="26"/>
      <c r="C884" s="30">
        <f t="shared" ref="C884:H884" si="341">C359*$L$3</f>
        <v>3066.8137499999998</v>
      </c>
      <c r="D884" s="30">
        <f t="shared" si="341"/>
        <v>2667.6237499999997</v>
      </c>
      <c r="E884" s="30">
        <f t="shared" si="341"/>
        <v>2431.7149999999997</v>
      </c>
      <c r="F884" s="30">
        <f t="shared" si="341"/>
        <v>2272.61375</v>
      </c>
      <c r="G884" s="30">
        <f t="shared" si="341"/>
        <v>1585.5262499999999</v>
      </c>
      <c r="H884" s="30">
        <f t="shared" si="341"/>
        <v>1337.8612499999999</v>
      </c>
      <c r="J884" s="110"/>
      <c r="K884" s="110"/>
      <c r="L884" s="110"/>
      <c r="M884" s="110"/>
    </row>
    <row r="885" spans="1:13" ht="15" hidden="1" x14ac:dyDescent="0.2">
      <c r="A885" s="23">
        <v>73</v>
      </c>
      <c r="B885" s="26"/>
      <c r="C885" s="30">
        <f t="shared" ref="C885:H885" si="342">C360*$L$3</f>
        <v>3406.9612499999998</v>
      </c>
      <c r="D885" s="30">
        <f t="shared" si="342"/>
        <v>2962.0524999999998</v>
      </c>
      <c r="E885" s="30">
        <f t="shared" si="342"/>
        <v>2700.5412499999998</v>
      </c>
      <c r="F885" s="30">
        <f t="shared" si="342"/>
        <v>2521.8462500000001</v>
      </c>
      <c r="G885" s="30">
        <f t="shared" si="342"/>
        <v>1759.78</v>
      </c>
      <c r="H885" s="30">
        <f t="shared" si="342"/>
        <v>1484.9449999999999</v>
      </c>
      <c r="J885" s="110"/>
      <c r="K885" s="110"/>
      <c r="L885" s="110"/>
      <c r="M885" s="110"/>
    </row>
    <row r="886" spans="1:13" ht="15" hidden="1" x14ac:dyDescent="0.2">
      <c r="A886" s="23">
        <v>74</v>
      </c>
      <c r="B886" s="26"/>
      <c r="C886" s="30">
        <f t="shared" ref="C886:H886" si="343">C361*$L$3</f>
        <v>3797.7912499999998</v>
      </c>
      <c r="D886" s="30">
        <f t="shared" si="343"/>
        <v>3302.2</v>
      </c>
      <c r="E886" s="30">
        <f t="shared" si="343"/>
        <v>3010.645</v>
      </c>
      <c r="F886" s="30">
        <f t="shared" si="343"/>
        <v>2812.0949999999998</v>
      </c>
      <c r="G886" s="30">
        <f t="shared" si="343"/>
        <v>1962.5099999999998</v>
      </c>
      <c r="H886" s="30">
        <f t="shared" si="343"/>
        <v>1655.01875</v>
      </c>
      <c r="J886" s="110"/>
      <c r="K886" s="110"/>
      <c r="L886" s="110"/>
      <c r="M886" s="110"/>
    </row>
    <row r="887" spans="1:13" ht="15" hidden="1" x14ac:dyDescent="0.2">
      <c r="A887" s="23">
        <v>75</v>
      </c>
      <c r="B887" s="26"/>
      <c r="C887" s="30">
        <f t="shared" ref="C887:H887" si="344">C362*$L$3</f>
        <v>4246.3575000000001</v>
      </c>
      <c r="D887" s="30">
        <f t="shared" si="344"/>
        <v>3692.5074999999997</v>
      </c>
      <c r="E887" s="30">
        <f t="shared" si="344"/>
        <v>3352.6212499999997</v>
      </c>
      <c r="F887" s="30">
        <f t="shared" si="344"/>
        <v>3163.9987499999997</v>
      </c>
      <c r="G887" s="30">
        <f t="shared" si="344"/>
        <v>2202.3374999999996</v>
      </c>
      <c r="H887" s="30">
        <f t="shared" si="344"/>
        <v>1858.2712499999998</v>
      </c>
      <c r="J887" s="110"/>
      <c r="K887" s="110"/>
      <c r="L887" s="110"/>
      <c r="M887" s="110"/>
    </row>
    <row r="888" spans="1:13" ht="15" hidden="1" x14ac:dyDescent="0.2">
      <c r="A888" s="23">
        <v>76</v>
      </c>
      <c r="B888" s="26"/>
      <c r="C888" s="30">
        <f t="shared" ref="C888:H888" si="345">C363*$L$3</f>
        <v>4761.5424999999996</v>
      </c>
      <c r="D888" s="30">
        <f t="shared" si="345"/>
        <v>4140.5512499999995</v>
      </c>
      <c r="E888" s="30">
        <f t="shared" si="345"/>
        <v>3772.45</v>
      </c>
      <c r="F888" s="30">
        <f t="shared" si="345"/>
        <v>3547.7749999999996</v>
      </c>
      <c r="G888" s="30">
        <f t="shared" si="345"/>
        <v>2469.5962500000001</v>
      </c>
      <c r="H888" s="30">
        <f t="shared" si="345"/>
        <v>2082.94625</v>
      </c>
      <c r="J888" s="110"/>
      <c r="K888" s="110"/>
      <c r="L888" s="110"/>
      <c r="M888" s="110"/>
    </row>
    <row r="889" spans="1:13" ht="15" hidden="1" x14ac:dyDescent="0.2">
      <c r="A889" s="23">
        <v>77</v>
      </c>
      <c r="B889" s="26"/>
      <c r="C889" s="30">
        <f t="shared" ref="C889:H889" si="346">C364*$L$3</f>
        <v>5346.7424999999994</v>
      </c>
      <c r="D889" s="30">
        <f t="shared" si="346"/>
        <v>4650.25</v>
      </c>
      <c r="E889" s="30">
        <f t="shared" si="346"/>
        <v>4240.0874999999996</v>
      </c>
      <c r="F889" s="30">
        <f t="shared" si="346"/>
        <v>3984.5849999999996</v>
      </c>
      <c r="G889" s="30">
        <f t="shared" si="346"/>
        <v>2773.43</v>
      </c>
      <c r="H889" s="30">
        <f t="shared" si="346"/>
        <v>2339.7549999999997</v>
      </c>
      <c r="J889" s="110"/>
      <c r="K889" s="110"/>
      <c r="L889" s="110"/>
      <c r="M889" s="110"/>
    </row>
    <row r="890" spans="1:13" ht="15" hidden="1" x14ac:dyDescent="0.2">
      <c r="A890" s="23">
        <v>78</v>
      </c>
      <c r="B890" s="26"/>
      <c r="C890" s="30">
        <f t="shared" ref="C890:H890" si="347">C365*$L$3</f>
        <v>6007.9662499999995</v>
      </c>
      <c r="D890" s="30">
        <f t="shared" si="347"/>
        <v>5224.4775</v>
      </c>
      <c r="E890" s="30">
        <f t="shared" si="347"/>
        <v>4764.1549999999997</v>
      </c>
      <c r="F890" s="30">
        <f t="shared" si="347"/>
        <v>4477.0412499999993</v>
      </c>
      <c r="G890" s="30">
        <f t="shared" si="347"/>
        <v>3116.4512499999996</v>
      </c>
      <c r="H890" s="30">
        <f t="shared" si="347"/>
        <v>2629.4812499999998</v>
      </c>
      <c r="J890" s="110"/>
      <c r="K890" s="110"/>
      <c r="L890" s="110"/>
      <c r="M890" s="110"/>
    </row>
    <row r="891" spans="1:13" ht="15" hidden="1" x14ac:dyDescent="0.2">
      <c r="A891" s="23">
        <v>79</v>
      </c>
      <c r="B891" s="26"/>
      <c r="C891" s="30">
        <f t="shared" ref="C891:H891" si="348">C366*$L$3</f>
        <v>6751.2224999999999</v>
      </c>
      <c r="D891" s="30">
        <f t="shared" si="348"/>
        <v>5870.2874999999995</v>
      </c>
      <c r="E891" s="30">
        <f t="shared" si="348"/>
        <v>5353.0124999999998</v>
      </c>
      <c r="F891" s="30">
        <f t="shared" si="348"/>
        <v>5030.8912499999997</v>
      </c>
      <c r="G891" s="30">
        <f t="shared" si="348"/>
        <v>3501.0112499999996</v>
      </c>
      <c r="H891" s="30">
        <f t="shared" si="348"/>
        <v>2953.9537499999997</v>
      </c>
      <c r="J891" s="110"/>
      <c r="K891" s="110"/>
      <c r="L891" s="110"/>
      <c r="M891" s="110"/>
    </row>
    <row r="892" spans="1:13" ht="15" hidden="1" x14ac:dyDescent="0.2">
      <c r="A892" s="23">
        <v>80</v>
      </c>
      <c r="B892" s="26"/>
      <c r="C892" s="30">
        <f t="shared" ref="C892:H892" si="349">C367*$L$3</f>
        <v>7639.2112499999994</v>
      </c>
      <c r="D892" s="30">
        <f t="shared" si="349"/>
        <v>6643.0649999999996</v>
      </c>
      <c r="E892" s="30">
        <f t="shared" si="349"/>
        <v>6056.2974999999997</v>
      </c>
      <c r="F892" s="30">
        <f t="shared" si="349"/>
        <v>5692.1149999999998</v>
      </c>
      <c r="G892" s="30">
        <f t="shared" si="349"/>
        <v>3961.5949999999998</v>
      </c>
      <c r="H892" s="30">
        <f t="shared" si="349"/>
        <v>3341.91</v>
      </c>
      <c r="J892" s="110"/>
      <c r="K892" s="110"/>
      <c r="L892" s="110"/>
      <c r="M892" s="110"/>
    </row>
    <row r="893" spans="1:13" ht="15" hidden="1" x14ac:dyDescent="0.2">
      <c r="A893" s="23">
        <v>81</v>
      </c>
      <c r="B893" s="26"/>
      <c r="C893" s="30">
        <f t="shared" ref="C893:H893" si="350">C368*$L$3</f>
        <v>7639.2112499999994</v>
      </c>
      <c r="D893" s="30">
        <f t="shared" si="350"/>
        <v>6643.0649999999996</v>
      </c>
      <c r="E893" s="30">
        <f t="shared" si="350"/>
        <v>6056.2974999999997</v>
      </c>
      <c r="F893" s="30">
        <f t="shared" si="350"/>
        <v>5692.1149999999998</v>
      </c>
      <c r="G893" s="30">
        <f t="shared" si="350"/>
        <v>3961.5949999999998</v>
      </c>
      <c r="H893" s="30">
        <f t="shared" si="350"/>
        <v>3341.91</v>
      </c>
      <c r="J893" s="110"/>
      <c r="K893" s="110"/>
      <c r="L893" s="110"/>
      <c r="M893" s="110"/>
    </row>
    <row r="894" spans="1:13" ht="15" hidden="1" x14ac:dyDescent="0.2">
      <c r="A894" s="23">
        <v>82</v>
      </c>
      <c r="B894" s="26"/>
      <c r="C894" s="30">
        <f t="shared" ref="C894:H894" si="351">C369*$L$3</f>
        <v>7639.2112499999994</v>
      </c>
      <c r="D894" s="30">
        <f t="shared" si="351"/>
        <v>6643.0649999999996</v>
      </c>
      <c r="E894" s="30">
        <f t="shared" si="351"/>
        <v>6056.2974999999997</v>
      </c>
      <c r="F894" s="30">
        <f t="shared" si="351"/>
        <v>5692.1149999999998</v>
      </c>
      <c r="G894" s="30">
        <f t="shared" si="351"/>
        <v>3961.5949999999998</v>
      </c>
      <c r="H894" s="30">
        <f t="shared" si="351"/>
        <v>3341.91</v>
      </c>
      <c r="J894" s="110"/>
      <c r="K894" s="110"/>
      <c r="L894" s="110"/>
      <c r="M894" s="110"/>
    </row>
    <row r="895" spans="1:13" ht="15" hidden="1" x14ac:dyDescent="0.2">
      <c r="A895" s="23">
        <v>83</v>
      </c>
      <c r="B895" s="26"/>
      <c r="C895" s="30">
        <f t="shared" ref="C895:H895" si="352">C370*$L$3</f>
        <v>7639.2112499999994</v>
      </c>
      <c r="D895" s="30">
        <f t="shared" si="352"/>
        <v>6643.0649999999996</v>
      </c>
      <c r="E895" s="30">
        <f t="shared" si="352"/>
        <v>6056.2974999999997</v>
      </c>
      <c r="F895" s="30">
        <f t="shared" si="352"/>
        <v>5692.1149999999998</v>
      </c>
      <c r="G895" s="30">
        <f t="shared" si="352"/>
        <v>3961.5949999999998</v>
      </c>
      <c r="H895" s="30">
        <f t="shared" si="352"/>
        <v>3341.91</v>
      </c>
      <c r="J895" s="110"/>
      <c r="K895" s="110"/>
      <c r="L895" s="110"/>
      <c r="M895" s="110"/>
    </row>
    <row r="896" spans="1:13" ht="15" hidden="1" x14ac:dyDescent="0.2">
      <c r="A896" s="23">
        <v>84</v>
      </c>
      <c r="B896" s="26" t="s">
        <v>3</v>
      </c>
      <c r="C896" s="30">
        <f t="shared" ref="C896:H896" si="353">C371*$L$3</f>
        <v>7639.2112499999994</v>
      </c>
      <c r="D896" s="30">
        <f t="shared" si="353"/>
        <v>6643.0649999999996</v>
      </c>
      <c r="E896" s="30">
        <f t="shared" si="353"/>
        <v>6056.2974999999997</v>
      </c>
      <c r="F896" s="30">
        <f t="shared" si="353"/>
        <v>5692.1149999999998</v>
      </c>
      <c r="G896" s="30">
        <f t="shared" si="353"/>
        <v>3961.5949999999998</v>
      </c>
      <c r="H896" s="30">
        <f t="shared" si="353"/>
        <v>3341.91</v>
      </c>
      <c r="J896" s="110"/>
      <c r="K896" s="110"/>
      <c r="L896" s="110"/>
      <c r="M896" s="110"/>
    </row>
    <row r="897" spans="1:13" ht="15" hidden="1" x14ac:dyDescent="0.2">
      <c r="A897" s="15">
        <v>1</v>
      </c>
      <c r="B897" s="18" t="s">
        <v>4</v>
      </c>
      <c r="C897" s="30">
        <f t="shared" ref="C897:H897" si="354">C372*$L$3</f>
        <v>208.47749999999999</v>
      </c>
      <c r="D897" s="30">
        <f t="shared" si="354"/>
        <v>181.56874999999999</v>
      </c>
      <c r="E897" s="30">
        <f t="shared" si="354"/>
        <v>165.37124999999997</v>
      </c>
      <c r="F897" s="30">
        <f t="shared" si="354"/>
        <v>98.22999999999999</v>
      </c>
      <c r="G897" s="30">
        <f t="shared" si="354"/>
        <v>82.293749999999989</v>
      </c>
      <c r="H897" s="30">
        <f t="shared" si="354"/>
        <v>69.753749999999997</v>
      </c>
      <c r="J897" s="110"/>
      <c r="K897" s="110"/>
      <c r="L897" s="110"/>
      <c r="M897" s="110"/>
    </row>
    <row r="898" spans="1:13" ht="15" hidden="1" x14ac:dyDescent="0.2">
      <c r="A898" s="15">
        <v>2</v>
      </c>
      <c r="B898" s="18" t="s">
        <v>1</v>
      </c>
      <c r="C898" s="30">
        <f t="shared" ref="C898:H898" si="355">C373*$L$3</f>
        <v>351.64249999999998</v>
      </c>
      <c r="D898" s="30">
        <f t="shared" si="355"/>
        <v>306.185</v>
      </c>
      <c r="E898" s="30">
        <f t="shared" si="355"/>
        <v>278.75374999999997</v>
      </c>
      <c r="F898" s="30">
        <f t="shared" si="355"/>
        <v>145.51624999999999</v>
      </c>
      <c r="G898" s="30">
        <f t="shared" si="355"/>
        <v>128.535</v>
      </c>
      <c r="H898" s="30">
        <f t="shared" si="355"/>
        <v>108.94125</v>
      </c>
      <c r="J898" s="110"/>
      <c r="K898" s="110"/>
      <c r="L898" s="110"/>
      <c r="M898" s="110"/>
    </row>
    <row r="899" spans="1:13" ht="16" hidden="1" thickBot="1" x14ac:dyDescent="0.25">
      <c r="A899" s="19">
        <v>3</v>
      </c>
      <c r="B899" s="20" t="s">
        <v>5</v>
      </c>
      <c r="C899" s="30">
        <f t="shared" ref="C899:H899" si="356">C374*$L$3</f>
        <v>516.23</v>
      </c>
      <c r="D899" s="30">
        <f t="shared" si="356"/>
        <v>448.30499999999995</v>
      </c>
      <c r="E899" s="30">
        <f t="shared" si="356"/>
        <v>408.85624999999999</v>
      </c>
      <c r="F899" s="30">
        <f t="shared" si="356"/>
        <v>208.47749999999999</v>
      </c>
      <c r="G899" s="30">
        <f t="shared" si="356"/>
        <v>187.31625</v>
      </c>
      <c r="H899" s="30">
        <f t="shared" si="356"/>
        <v>158.05624999999998</v>
      </c>
      <c r="J899" s="110"/>
      <c r="K899" s="110"/>
      <c r="L899" s="110"/>
      <c r="M899" s="110"/>
    </row>
    <row r="901" spans="1:13" ht="18" hidden="1" x14ac:dyDescent="0.2">
      <c r="A901" s="279" t="s">
        <v>17</v>
      </c>
      <c r="B901" s="280"/>
      <c r="C901" s="280"/>
      <c r="D901" s="280"/>
      <c r="E901" s="280"/>
      <c r="F901" s="280"/>
      <c r="G901" s="280"/>
      <c r="H901" s="280"/>
    </row>
    <row r="902" spans="1:13" ht="18" hidden="1" x14ac:dyDescent="0.2">
      <c r="A902" s="273" t="s">
        <v>6</v>
      </c>
      <c r="B902" s="274"/>
      <c r="C902" s="274"/>
      <c r="D902" s="274"/>
      <c r="E902" s="274"/>
      <c r="F902" s="274"/>
      <c r="G902" s="274"/>
      <c r="H902" s="274"/>
      <c r="I902" s="31"/>
    </row>
    <row r="903" spans="1:13" hidden="1" x14ac:dyDescent="0.15">
      <c r="A903" s="275" t="s">
        <v>0</v>
      </c>
      <c r="B903" s="276"/>
      <c r="C903" s="276"/>
      <c r="D903" s="276"/>
      <c r="E903" s="276"/>
      <c r="F903" s="276"/>
      <c r="G903" s="276"/>
      <c r="H903" s="276"/>
    </row>
    <row r="904" spans="1:13" hidden="1" x14ac:dyDescent="0.15">
      <c r="A904" s="160" t="s">
        <v>2</v>
      </c>
      <c r="B904" s="161" t="s">
        <v>2</v>
      </c>
      <c r="C904" s="168">
        <v>0</v>
      </c>
      <c r="D904" s="168"/>
      <c r="E904" s="168"/>
      <c r="F904" s="168">
        <v>1000</v>
      </c>
      <c r="G904" s="168">
        <v>2000</v>
      </c>
      <c r="H904" s="169"/>
    </row>
    <row r="905" spans="1:13" ht="15" hidden="1" x14ac:dyDescent="0.2">
      <c r="A905" s="160">
        <v>18</v>
      </c>
      <c r="B905" s="161"/>
      <c r="C905" s="162"/>
      <c r="D905" s="162"/>
      <c r="E905" s="162"/>
      <c r="F905" s="162"/>
      <c r="G905" s="182"/>
      <c r="H905" s="175"/>
      <c r="J905" s="110"/>
      <c r="K905" s="110"/>
    </row>
    <row r="906" spans="1:13" ht="15" hidden="1" x14ac:dyDescent="0.2">
      <c r="A906" s="160">
        <v>19</v>
      </c>
      <c r="B906" s="161"/>
      <c r="C906" s="162"/>
      <c r="D906" s="162"/>
      <c r="E906" s="162"/>
      <c r="F906" s="162"/>
      <c r="G906" s="182"/>
      <c r="H906" s="175"/>
      <c r="J906" s="110"/>
      <c r="K906" s="110"/>
    </row>
    <row r="907" spans="1:13" ht="15" hidden="1" x14ac:dyDescent="0.2">
      <c r="A907" s="160">
        <v>20</v>
      </c>
      <c r="B907" s="161"/>
      <c r="C907" s="162"/>
      <c r="D907" s="162"/>
      <c r="E907" s="162"/>
      <c r="F907" s="162"/>
      <c r="G907" s="182"/>
      <c r="H907" s="175"/>
      <c r="J907" s="110"/>
      <c r="K907" s="110"/>
    </row>
    <row r="908" spans="1:13" ht="15" hidden="1" x14ac:dyDescent="0.2">
      <c r="A908" s="160">
        <v>21</v>
      </c>
      <c r="B908" s="161"/>
      <c r="C908" s="162"/>
      <c r="D908" s="162"/>
      <c r="E908" s="162"/>
      <c r="F908" s="162"/>
      <c r="G908" s="182"/>
      <c r="H908" s="175"/>
      <c r="J908" s="110"/>
      <c r="K908" s="110"/>
    </row>
    <row r="909" spans="1:13" ht="15" hidden="1" x14ac:dyDescent="0.2">
      <c r="A909" s="160">
        <v>22</v>
      </c>
      <c r="B909" s="161"/>
      <c r="C909" s="162"/>
      <c r="D909" s="162"/>
      <c r="E909" s="162"/>
      <c r="F909" s="162"/>
      <c r="G909" s="182"/>
      <c r="H909" s="175"/>
      <c r="J909" s="110"/>
      <c r="K909" s="110"/>
    </row>
    <row r="910" spans="1:13" ht="15" hidden="1" x14ac:dyDescent="0.2">
      <c r="A910" s="160">
        <v>23</v>
      </c>
      <c r="B910" s="161"/>
      <c r="C910" s="162"/>
      <c r="D910" s="162"/>
      <c r="E910" s="162"/>
      <c r="F910" s="162"/>
      <c r="G910" s="182"/>
      <c r="H910" s="175"/>
      <c r="J910" s="110"/>
      <c r="K910" s="110"/>
    </row>
    <row r="911" spans="1:13" ht="15" hidden="1" x14ac:dyDescent="0.2">
      <c r="A911" s="160">
        <v>24</v>
      </c>
      <c r="B911" s="161"/>
      <c r="C911" s="162"/>
      <c r="D911" s="162"/>
      <c r="E911" s="162"/>
      <c r="F911" s="162"/>
      <c r="G911" s="182"/>
      <c r="H911" s="175"/>
      <c r="J911" s="110"/>
      <c r="K911" s="110"/>
    </row>
    <row r="912" spans="1:13" ht="15" hidden="1" x14ac:dyDescent="0.2">
      <c r="A912" s="160">
        <v>25</v>
      </c>
      <c r="B912" s="161"/>
      <c r="C912" s="162"/>
      <c r="D912" s="162"/>
      <c r="E912" s="162"/>
      <c r="F912" s="162"/>
      <c r="G912" s="182"/>
      <c r="H912" s="175"/>
      <c r="J912" s="110"/>
      <c r="K912" s="110"/>
    </row>
    <row r="913" spans="1:11" ht="15" hidden="1" x14ac:dyDescent="0.2">
      <c r="A913" s="160">
        <v>26</v>
      </c>
      <c r="B913" s="161"/>
      <c r="C913" s="162"/>
      <c r="D913" s="162"/>
      <c r="E913" s="162"/>
      <c r="F913" s="162"/>
      <c r="G913" s="182"/>
      <c r="H913" s="175"/>
      <c r="J913" s="110"/>
      <c r="K913" s="110"/>
    </row>
    <row r="914" spans="1:11" ht="15" hidden="1" x14ac:dyDescent="0.2">
      <c r="A914" s="160">
        <v>27</v>
      </c>
      <c r="B914" s="161"/>
      <c r="C914" s="162"/>
      <c r="D914" s="162"/>
      <c r="E914" s="162"/>
      <c r="F914" s="162"/>
      <c r="G914" s="182"/>
      <c r="H914" s="175"/>
      <c r="J914" s="110"/>
      <c r="K914" s="110"/>
    </row>
    <row r="915" spans="1:11" ht="15" hidden="1" x14ac:dyDescent="0.2">
      <c r="A915" s="160">
        <v>28</v>
      </c>
      <c r="B915" s="161"/>
      <c r="C915" s="162"/>
      <c r="D915" s="162"/>
      <c r="E915" s="162"/>
      <c r="F915" s="162"/>
      <c r="G915" s="182"/>
      <c r="H915" s="175"/>
      <c r="J915" s="110"/>
      <c r="K915" s="110"/>
    </row>
    <row r="916" spans="1:11" ht="15" hidden="1" x14ac:dyDescent="0.2">
      <c r="A916" s="160">
        <v>29</v>
      </c>
      <c r="B916" s="161"/>
      <c r="C916" s="162"/>
      <c r="D916" s="162"/>
      <c r="E916" s="162"/>
      <c r="F916" s="162"/>
      <c r="G916" s="182"/>
      <c r="H916" s="175"/>
      <c r="J916" s="110"/>
      <c r="K916" s="110"/>
    </row>
    <row r="917" spans="1:11" ht="15" hidden="1" x14ac:dyDescent="0.2">
      <c r="A917" s="160">
        <v>30</v>
      </c>
      <c r="B917" s="161"/>
      <c r="C917" s="183"/>
      <c r="D917" s="184"/>
      <c r="E917" s="184"/>
      <c r="F917" s="184"/>
      <c r="G917" s="182"/>
      <c r="H917" s="175"/>
      <c r="J917" s="110"/>
      <c r="K917" s="110"/>
    </row>
    <row r="918" spans="1:11" ht="15" hidden="1" x14ac:dyDescent="0.2">
      <c r="A918" s="160">
        <v>31</v>
      </c>
      <c r="B918" s="161"/>
      <c r="C918" s="183"/>
      <c r="D918" s="184"/>
      <c r="E918" s="184"/>
      <c r="F918" s="184"/>
      <c r="G918" s="182"/>
      <c r="H918" s="175"/>
      <c r="J918" s="110"/>
      <c r="K918" s="110"/>
    </row>
    <row r="919" spans="1:11" ht="15" hidden="1" x14ac:dyDescent="0.2">
      <c r="A919" s="160">
        <v>32</v>
      </c>
      <c r="B919" s="161"/>
      <c r="C919" s="183"/>
      <c r="D919" s="184"/>
      <c r="E919" s="184"/>
      <c r="F919" s="184"/>
      <c r="G919" s="182"/>
      <c r="H919" s="175"/>
      <c r="J919" s="110"/>
      <c r="K919" s="110"/>
    </row>
    <row r="920" spans="1:11" ht="15" hidden="1" x14ac:dyDescent="0.2">
      <c r="A920" s="160">
        <v>33</v>
      </c>
      <c r="B920" s="161"/>
      <c r="C920" s="183"/>
      <c r="D920" s="184"/>
      <c r="E920" s="184"/>
      <c r="F920" s="184"/>
      <c r="G920" s="182"/>
      <c r="H920" s="175"/>
      <c r="J920" s="110"/>
      <c r="K920" s="110"/>
    </row>
    <row r="921" spans="1:11" ht="15" hidden="1" x14ac:dyDescent="0.2">
      <c r="A921" s="160">
        <v>34</v>
      </c>
      <c r="B921" s="161"/>
      <c r="C921" s="183"/>
      <c r="D921" s="184"/>
      <c r="E921" s="184"/>
      <c r="F921" s="184"/>
      <c r="G921" s="182"/>
      <c r="H921" s="175"/>
      <c r="J921" s="110"/>
      <c r="K921" s="110"/>
    </row>
    <row r="922" spans="1:11" ht="15" hidden="1" x14ac:dyDescent="0.2">
      <c r="A922" s="160">
        <v>35</v>
      </c>
      <c r="B922" s="161"/>
      <c r="C922" s="162"/>
      <c r="D922" s="162"/>
      <c r="E922" s="162"/>
      <c r="F922" s="162"/>
      <c r="G922" s="182"/>
      <c r="H922" s="175"/>
      <c r="J922" s="110"/>
      <c r="K922" s="110"/>
    </row>
    <row r="923" spans="1:11" ht="15" hidden="1" x14ac:dyDescent="0.2">
      <c r="A923" s="160">
        <v>36</v>
      </c>
      <c r="B923" s="161"/>
      <c r="C923" s="162"/>
      <c r="D923" s="162"/>
      <c r="E923" s="162"/>
      <c r="F923" s="162"/>
      <c r="G923" s="182"/>
      <c r="H923" s="175"/>
      <c r="J923" s="110"/>
      <c r="K923" s="110"/>
    </row>
    <row r="924" spans="1:11" ht="15" hidden="1" x14ac:dyDescent="0.2">
      <c r="A924" s="160">
        <v>37</v>
      </c>
      <c r="B924" s="161"/>
      <c r="C924" s="162"/>
      <c r="D924" s="162"/>
      <c r="E924" s="162"/>
      <c r="F924" s="162"/>
      <c r="G924" s="182"/>
      <c r="H924" s="175"/>
      <c r="J924" s="110"/>
      <c r="K924" s="110"/>
    </row>
    <row r="925" spans="1:11" ht="15" hidden="1" x14ac:dyDescent="0.2">
      <c r="A925" s="160">
        <v>38</v>
      </c>
      <c r="B925" s="161"/>
      <c r="C925" s="162"/>
      <c r="D925" s="162"/>
      <c r="E925" s="162"/>
      <c r="F925" s="162"/>
      <c r="G925" s="182"/>
      <c r="H925" s="175"/>
      <c r="J925" s="110"/>
      <c r="K925" s="110"/>
    </row>
    <row r="926" spans="1:11" ht="15" hidden="1" x14ac:dyDescent="0.2">
      <c r="A926" s="160">
        <v>39</v>
      </c>
      <c r="B926" s="161"/>
      <c r="C926" s="162"/>
      <c r="D926" s="162"/>
      <c r="E926" s="162"/>
      <c r="F926" s="162"/>
      <c r="G926" s="182"/>
      <c r="H926" s="175"/>
      <c r="J926" s="110"/>
      <c r="K926" s="110"/>
    </row>
    <row r="927" spans="1:11" ht="15" hidden="1" x14ac:dyDescent="0.2">
      <c r="A927" s="160">
        <v>40</v>
      </c>
      <c r="B927" s="161"/>
      <c r="C927" s="162"/>
      <c r="D927" s="162"/>
      <c r="E927" s="162"/>
      <c r="F927" s="162"/>
      <c r="G927" s="182"/>
      <c r="H927" s="175"/>
      <c r="J927" s="110"/>
      <c r="K927" s="110"/>
    </row>
    <row r="928" spans="1:11" ht="15" hidden="1" x14ac:dyDescent="0.2">
      <c r="A928" s="160">
        <v>41</v>
      </c>
      <c r="B928" s="161"/>
      <c r="C928" s="162"/>
      <c r="D928" s="162"/>
      <c r="E928" s="162"/>
      <c r="F928" s="162"/>
      <c r="G928" s="182"/>
      <c r="H928" s="175"/>
      <c r="J928" s="110"/>
      <c r="K928" s="110"/>
    </row>
    <row r="929" spans="1:11" ht="15" hidden="1" x14ac:dyDescent="0.2">
      <c r="A929" s="160">
        <v>42</v>
      </c>
      <c r="B929" s="161"/>
      <c r="C929" s="162"/>
      <c r="D929" s="162"/>
      <c r="E929" s="162"/>
      <c r="F929" s="162"/>
      <c r="G929" s="182"/>
      <c r="H929" s="175"/>
      <c r="J929" s="110"/>
      <c r="K929" s="110"/>
    </row>
    <row r="930" spans="1:11" ht="15" hidden="1" x14ac:dyDescent="0.2">
      <c r="A930" s="160">
        <v>43</v>
      </c>
      <c r="B930" s="161"/>
      <c r="C930" s="162"/>
      <c r="D930" s="162"/>
      <c r="E930" s="162"/>
      <c r="F930" s="162"/>
      <c r="G930" s="182"/>
      <c r="H930" s="175"/>
      <c r="J930" s="110"/>
      <c r="K930" s="110"/>
    </row>
    <row r="931" spans="1:11" ht="15" hidden="1" x14ac:dyDescent="0.2">
      <c r="A931" s="160">
        <v>44</v>
      </c>
      <c r="B931" s="161"/>
      <c r="C931" s="162"/>
      <c r="D931" s="162"/>
      <c r="E931" s="162"/>
      <c r="F931" s="162"/>
      <c r="G931" s="182"/>
      <c r="H931" s="175"/>
      <c r="J931" s="110"/>
      <c r="K931" s="110"/>
    </row>
    <row r="932" spans="1:11" ht="15" hidden="1" x14ac:dyDescent="0.2">
      <c r="A932" s="160">
        <v>45</v>
      </c>
      <c r="B932" s="161"/>
      <c r="C932" s="162"/>
      <c r="D932" s="162"/>
      <c r="E932" s="162"/>
      <c r="F932" s="162"/>
      <c r="G932" s="182"/>
      <c r="H932" s="175"/>
      <c r="J932" s="110"/>
      <c r="K932" s="110"/>
    </row>
    <row r="933" spans="1:11" ht="15" hidden="1" x14ac:dyDescent="0.2">
      <c r="A933" s="160">
        <v>46</v>
      </c>
      <c r="B933" s="161"/>
      <c r="C933" s="162"/>
      <c r="D933" s="162"/>
      <c r="E933" s="162"/>
      <c r="F933" s="162"/>
      <c r="G933" s="182"/>
      <c r="H933" s="175"/>
      <c r="J933" s="110"/>
      <c r="K933" s="110"/>
    </row>
    <row r="934" spans="1:11" ht="15" hidden="1" x14ac:dyDescent="0.2">
      <c r="A934" s="160">
        <v>47</v>
      </c>
      <c r="B934" s="161"/>
      <c r="C934" s="162"/>
      <c r="D934" s="162"/>
      <c r="E934" s="162"/>
      <c r="F934" s="162"/>
      <c r="G934" s="182"/>
      <c r="H934" s="175"/>
      <c r="J934" s="110"/>
      <c r="K934" s="110"/>
    </row>
    <row r="935" spans="1:11" ht="15" hidden="1" x14ac:dyDescent="0.2">
      <c r="A935" s="160">
        <v>48</v>
      </c>
      <c r="B935" s="161"/>
      <c r="C935" s="162"/>
      <c r="D935" s="162"/>
      <c r="E935" s="162"/>
      <c r="F935" s="162"/>
      <c r="G935" s="182"/>
      <c r="H935" s="175"/>
      <c r="J935" s="110"/>
      <c r="K935" s="110"/>
    </row>
    <row r="936" spans="1:11" ht="15" hidden="1" x14ac:dyDescent="0.2">
      <c r="A936" s="160">
        <v>49</v>
      </c>
      <c r="B936" s="161"/>
      <c r="C936" s="162"/>
      <c r="D936" s="162"/>
      <c r="E936" s="162"/>
      <c r="F936" s="162"/>
      <c r="G936" s="182"/>
      <c r="H936" s="175"/>
      <c r="J936" s="110"/>
      <c r="K936" s="110"/>
    </row>
    <row r="937" spans="1:11" ht="15" hidden="1" x14ac:dyDescent="0.2">
      <c r="A937" s="160">
        <v>50</v>
      </c>
      <c r="B937" s="161"/>
      <c r="C937" s="162"/>
      <c r="D937" s="162"/>
      <c r="E937" s="162"/>
      <c r="F937" s="162"/>
      <c r="G937" s="182"/>
      <c r="H937" s="175"/>
      <c r="J937" s="110"/>
      <c r="K937" s="110"/>
    </row>
    <row r="938" spans="1:11" ht="15" hidden="1" x14ac:dyDescent="0.2">
      <c r="A938" s="160">
        <v>51</v>
      </c>
      <c r="B938" s="161"/>
      <c r="C938" s="162"/>
      <c r="D938" s="162"/>
      <c r="E938" s="162"/>
      <c r="F938" s="162"/>
      <c r="G938" s="182"/>
      <c r="H938" s="175"/>
      <c r="J938" s="110"/>
      <c r="K938" s="110"/>
    </row>
    <row r="939" spans="1:11" ht="15" hidden="1" x14ac:dyDescent="0.2">
      <c r="A939" s="160">
        <v>52</v>
      </c>
      <c r="B939" s="161"/>
      <c r="C939" s="162"/>
      <c r="D939" s="162"/>
      <c r="E939" s="162"/>
      <c r="F939" s="162"/>
      <c r="G939" s="182"/>
      <c r="H939" s="175"/>
      <c r="J939" s="110"/>
      <c r="K939" s="110"/>
    </row>
    <row r="940" spans="1:11" ht="15" hidden="1" x14ac:dyDescent="0.2">
      <c r="A940" s="160">
        <v>53</v>
      </c>
      <c r="B940" s="161"/>
      <c r="C940" s="162"/>
      <c r="D940" s="162"/>
      <c r="E940" s="162"/>
      <c r="F940" s="162"/>
      <c r="G940" s="182"/>
      <c r="H940" s="175"/>
      <c r="J940" s="110"/>
      <c r="K940" s="110"/>
    </row>
    <row r="941" spans="1:11" ht="15" hidden="1" x14ac:dyDescent="0.2">
      <c r="A941" s="160">
        <v>54</v>
      </c>
      <c r="B941" s="164"/>
      <c r="C941" s="162"/>
      <c r="D941" s="162"/>
      <c r="E941" s="162"/>
      <c r="F941" s="162"/>
      <c r="G941" s="182"/>
      <c r="H941" s="175"/>
      <c r="J941" s="110"/>
      <c r="K941" s="110"/>
    </row>
    <row r="942" spans="1:11" ht="15" hidden="1" x14ac:dyDescent="0.2">
      <c r="A942" s="160">
        <v>55</v>
      </c>
      <c r="B942" s="164"/>
      <c r="C942" s="162"/>
      <c r="D942" s="162"/>
      <c r="E942" s="162"/>
      <c r="F942" s="162"/>
      <c r="G942" s="182"/>
      <c r="H942" s="175"/>
      <c r="J942" s="110"/>
      <c r="K942" s="110"/>
    </row>
    <row r="943" spans="1:11" ht="15" hidden="1" x14ac:dyDescent="0.2">
      <c r="A943" s="160">
        <v>56</v>
      </c>
      <c r="B943" s="164"/>
      <c r="C943" s="162"/>
      <c r="D943" s="162"/>
      <c r="E943" s="162"/>
      <c r="F943" s="162"/>
      <c r="G943" s="182"/>
      <c r="H943" s="175"/>
      <c r="J943" s="110"/>
      <c r="K943" s="110"/>
    </row>
    <row r="944" spans="1:11" ht="15" hidden="1" x14ac:dyDescent="0.2">
      <c r="A944" s="160">
        <v>57</v>
      </c>
      <c r="B944" s="164"/>
      <c r="C944" s="162"/>
      <c r="D944" s="162"/>
      <c r="E944" s="162"/>
      <c r="F944" s="162"/>
      <c r="G944" s="182"/>
      <c r="H944" s="175"/>
      <c r="J944" s="110"/>
      <c r="K944" s="110"/>
    </row>
    <row r="945" spans="1:11" ht="15" hidden="1" x14ac:dyDescent="0.2">
      <c r="A945" s="160">
        <v>58</v>
      </c>
      <c r="B945" s="164"/>
      <c r="C945" s="162"/>
      <c r="D945" s="162"/>
      <c r="E945" s="162"/>
      <c r="F945" s="162"/>
      <c r="G945" s="182"/>
      <c r="H945" s="175"/>
      <c r="J945" s="110"/>
      <c r="K945" s="110"/>
    </row>
    <row r="946" spans="1:11" ht="15" hidden="1" x14ac:dyDescent="0.2">
      <c r="A946" s="160">
        <v>59</v>
      </c>
      <c r="B946" s="164"/>
      <c r="C946" s="162"/>
      <c r="D946" s="162"/>
      <c r="E946" s="162"/>
      <c r="F946" s="162"/>
      <c r="G946" s="182"/>
      <c r="H946" s="175"/>
      <c r="J946" s="110"/>
      <c r="K946" s="110"/>
    </row>
    <row r="947" spans="1:11" ht="15" hidden="1" x14ac:dyDescent="0.2">
      <c r="A947" s="160">
        <v>60</v>
      </c>
      <c r="B947" s="164"/>
      <c r="C947" s="162"/>
      <c r="D947" s="162"/>
      <c r="E947" s="162"/>
      <c r="F947" s="162"/>
      <c r="G947" s="182"/>
      <c r="H947" s="175"/>
      <c r="J947" s="110"/>
      <c r="K947" s="110"/>
    </row>
    <row r="948" spans="1:11" ht="15" hidden="1" x14ac:dyDescent="0.2">
      <c r="A948" s="160">
        <v>61</v>
      </c>
      <c r="B948" s="164"/>
      <c r="C948" s="162"/>
      <c r="D948" s="162"/>
      <c r="E948" s="162"/>
      <c r="F948" s="162"/>
      <c r="G948" s="182"/>
      <c r="H948" s="175"/>
      <c r="J948" s="110"/>
      <c r="K948" s="110"/>
    </row>
    <row r="949" spans="1:11" ht="15" hidden="1" x14ac:dyDescent="0.2">
      <c r="A949" s="160">
        <v>62</v>
      </c>
      <c r="B949" s="164"/>
      <c r="C949" s="162"/>
      <c r="D949" s="162"/>
      <c r="E949" s="162"/>
      <c r="F949" s="162"/>
      <c r="G949" s="182"/>
      <c r="H949" s="175"/>
      <c r="J949" s="110"/>
      <c r="K949" s="110"/>
    </row>
    <row r="950" spans="1:11" ht="15" hidden="1" x14ac:dyDescent="0.2">
      <c r="A950" s="160">
        <v>63</v>
      </c>
      <c r="B950" s="164"/>
      <c r="C950" s="162"/>
      <c r="D950" s="162"/>
      <c r="E950" s="162"/>
      <c r="F950" s="162"/>
      <c r="G950" s="182"/>
      <c r="H950" s="175"/>
      <c r="J950" s="110"/>
      <c r="K950" s="110"/>
    </row>
    <row r="951" spans="1:11" ht="15" hidden="1" x14ac:dyDescent="0.2">
      <c r="A951" s="160">
        <v>64</v>
      </c>
      <c r="B951" s="164"/>
      <c r="C951" s="162"/>
      <c r="D951" s="162"/>
      <c r="E951" s="162"/>
      <c r="F951" s="162"/>
      <c r="G951" s="182"/>
      <c r="H951" s="175"/>
      <c r="J951" s="110"/>
      <c r="K951" s="110"/>
    </row>
    <row r="952" spans="1:11" ht="15" hidden="1" x14ac:dyDescent="0.2">
      <c r="A952" s="160">
        <v>65</v>
      </c>
      <c r="B952" s="164"/>
      <c r="C952" s="162"/>
      <c r="D952" s="162"/>
      <c r="E952" s="162"/>
      <c r="F952" s="162"/>
      <c r="G952" s="182"/>
      <c r="H952" s="175"/>
      <c r="J952" s="110"/>
      <c r="K952" s="110"/>
    </row>
    <row r="953" spans="1:11" ht="15" hidden="1" x14ac:dyDescent="0.2">
      <c r="A953" s="160">
        <v>66</v>
      </c>
      <c r="B953" s="164"/>
      <c r="C953" s="162"/>
      <c r="D953" s="162"/>
      <c r="E953" s="162"/>
      <c r="F953" s="162"/>
      <c r="G953" s="182"/>
      <c r="H953" s="175"/>
      <c r="J953" s="110"/>
      <c r="K953" s="110"/>
    </row>
    <row r="954" spans="1:11" ht="15" hidden="1" x14ac:dyDescent="0.2">
      <c r="A954" s="160">
        <v>67</v>
      </c>
      <c r="B954" s="164"/>
      <c r="C954" s="162"/>
      <c r="D954" s="162"/>
      <c r="E954" s="162"/>
      <c r="F954" s="162"/>
      <c r="G954" s="182"/>
      <c r="H954" s="175"/>
      <c r="J954" s="110"/>
      <c r="K954" s="110"/>
    </row>
    <row r="955" spans="1:11" ht="15" hidden="1" x14ac:dyDescent="0.2">
      <c r="A955" s="160">
        <v>68</v>
      </c>
      <c r="B955" s="164"/>
      <c r="C955" s="162"/>
      <c r="D955" s="162"/>
      <c r="E955" s="162"/>
      <c r="F955" s="162"/>
      <c r="G955" s="182"/>
      <c r="H955" s="175"/>
      <c r="J955" s="110"/>
      <c r="K955" s="110"/>
    </row>
    <row r="956" spans="1:11" ht="15" hidden="1" x14ac:dyDescent="0.2">
      <c r="A956" s="160">
        <v>69</v>
      </c>
      <c r="B956" s="164"/>
      <c r="C956" s="162"/>
      <c r="D956" s="162"/>
      <c r="E956" s="162"/>
      <c r="F956" s="162"/>
      <c r="G956" s="182"/>
      <c r="H956" s="175"/>
      <c r="J956" s="110"/>
      <c r="K956" s="110"/>
    </row>
    <row r="957" spans="1:11" ht="15" hidden="1" x14ac:dyDescent="0.2">
      <c r="A957" s="160">
        <v>70</v>
      </c>
      <c r="B957" s="164"/>
      <c r="C957" s="162"/>
      <c r="D957" s="162"/>
      <c r="E957" s="162"/>
      <c r="F957" s="162"/>
      <c r="G957" s="182"/>
      <c r="H957" s="175"/>
      <c r="J957" s="110"/>
      <c r="K957" s="110"/>
    </row>
    <row r="958" spans="1:11" ht="15" hidden="1" x14ac:dyDescent="0.2">
      <c r="A958" s="160">
        <v>71</v>
      </c>
      <c r="B958" s="164"/>
      <c r="C958" s="162"/>
      <c r="D958" s="162"/>
      <c r="E958" s="162"/>
      <c r="F958" s="162"/>
      <c r="G958" s="182"/>
      <c r="H958" s="175"/>
      <c r="J958" s="110"/>
      <c r="K958" s="110"/>
    </row>
    <row r="959" spans="1:11" ht="15" hidden="1" x14ac:dyDescent="0.2">
      <c r="A959" s="160">
        <v>72</v>
      </c>
      <c r="B959" s="164"/>
      <c r="C959" s="162"/>
      <c r="D959" s="162"/>
      <c r="E959" s="162"/>
      <c r="F959" s="162"/>
      <c r="G959" s="182"/>
      <c r="H959" s="175"/>
      <c r="J959" s="110"/>
      <c r="K959" s="110"/>
    </row>
    <row r="960" spans="1:11" ht="15" hidden="1" x14ac:dyDescent="0.2">
      <c r="A960" s="160">
        <v>73</v>
      </c>
      <c r="B960" s="164"/>
      <c r="C960" s="162"/>
      <c r="D960" s="162"/>
      <c r="E960" s="162"/>
      <c r="F960" s="162"/>
      <c r="G960" s="182"/>
      <c r="H960" s="175"/>
      <c r="J960" s="110"/>
      <c r="K960" s="110"/>
    </row>
    <row r="961" spans="1:11" ht="15" hidden="1" x14ac:dyDescent="0.2">
      <c r="A961" s="160">
        <v>74</v>
      </c>
      <c r="B961" s="164"/>
      <c r="C961" s="162"/>
      <c r="D961" s="162"/>
      <c r="E961" s="162"/>
      <c r="F961" s="162"/>
      <c r="G961" s="182"/>
      <c r="H961" s="175"/>
      <c r="J961" s="110"/>
      <c r="K961" s="110"/>
    </row>
    <row r="962" spans="1:11" ht="15" hidden="1" x14ac:dyDescent="0.2">
      <c r="A962" s="160">
        <v>75</v>
      </c>
      <c r="B962" s="164"/>
      <c r="C962" s="162"/>
      <c r="D962" s="162"/>
      <c r="E962" s="162"/>
      <c r="F962" s="162"/>
      <c r="G962" s="182"/>
      <c r="H962" s="175"/>
      <c r="J962" s="110"/>
      <c r="K962" s="110"/>
    </row>
    <row r="963" spans="1:11" ht="15" hidden="1" x14ac:dyDescent="0.2">
      <c r="A963" s="160">
        <v>76</v>
      </c>
      <c r="B963" s="164"/>
      <c r="C963" s="162"/>
      <c r="D963" s="162"/>
      <c r="E963" s="162"/>
      <c r="F963" s="162"/>
      <c r="G963" s="182"/>
      <c r="H963" s="175"/>
      <c r="J963" s="110"/>
      <c r="K963" s="110"/>
    </row>
    <row r="964" spans="1:11" ht="15" hidden="1" x14ac:dyDescent="0.2">
      <c r="A964" s="160">
        <v>77</v>
      </c>
      <c r="B964" s="164"/>
      <c r="C964" s="162"/>
      <c r="D964" s="162"/>
      <c r="E964" s="162"/>
      <c r="F964" s="162"/>
      <c r="G964" s="182"/>
      <c r="H964" s="175"/>
      <c r="J964" s="110"/>
      <c r="K964" s="110"/>
    </row>
    <row r="965" spans="1:11" ht="15" hidden="1" x14ac:dyDescent="0.2">
      <c r="A965" s="160">
        <v>78</v>
      </c>
      <c r="B965" s="164"/>
      <c r="C965" s="162"/>
      <c r="D965" s="162"/>
      <c r="E965" s="162"/>
      <c r="F965" s="162"/>
      <c r="G965" s="182"/>
      <c r="H965" s="175"/>
      <c r="J965" s="110"/>
      <c r="K965" s="110"/>
    </row>
    <row r="966" spans="1:11" ht="15" hidden="1" x14ac:dyDescent="0.2">
      <c r="A966" s="160">
        <v>79</v>
      </c>
      <c r="B966" s="164"/>
      <c r="C966" s="162"/>
      <c r="D966" s="162"/>
      <c r="E966" s="162"/>
      <c r="F966" s="162"/>
      <c r="G966" s="182"/>
      <c r="H966" s="175"/>
      <c r="J966" s="110"/>
      <c r="K966" s="110"/>
    </row>
    <row r="967" spans="1:11" ht="15" hidden="1" x14ac:dyDescent="0.2">
      <c r="A967" s="160">
        <v>80</v>
      </c>
      <c r="B967" s="164"/>
      <c r="C967" s="162"/>
      <c r="D967" s="162"/>
      <c r="E967" s="162"/>
      <c r="F967" s="162"/>
      <c r="G967" s="182"/>
      <c r="H967" s="175"/>
      <c r="J967" s="110"/>
      <c r="K967" s="110"/>
    </row>
    <row r="968" spans="1:11" ht="15" hidden="1" x14ac:dyDescent="0.2">
      <c r="A968" s="160">
        <v>81</v>
      </c>
      <c r="B968" s="164"/>
      <c r="C968" s="162"/>
      <c r="D968" s="162"/>
      <c r="E968" s="162"/>
      <c r="F968" s="162"/>
      <c r="G968" s="182"/>
      <c r="H968" s="175"/>
      <c r="J968" s="110"/>
      <c r="K968" s="110"/>
    </row>
    <row r="969" spans="1:11" ht="15" hidden="1" x14ac:dyDescent="0.2">
      <c r="A969" s="160">
        <v>82</v>
      </c>
      <c r="B969" s="164"/>
      <c r="C969" s="162"/>
      <c r="D969" s="162"/>
      <c r="E969" s="162"/>
      <c r="F969" s="162"/>
      <c r="G969" s="182"/>
      <c r="H969" s="175"/>
      <c r="J969" s="110"/>
      <c r="K969" s="110"/>
    </row>
    <row r="970" spans="1:11" ht="15" hidden="1" x14ac:dyDescent="0.2">
      <c r="A970" s="160">
        <v>83</v>
      </c>
      <c r="B970" s="164"/>
      <c r="C970" s="162"/>
      <c r="D970" s="162"/>
      <c r="E970" s="162"/>
      <c r="F970" s="162"/>
      <c r="G970" s="182"/>
      <c r="H970" s="175"/>
      <c r="J970" s="110"/>
      <c r="K970" s="110"/>
    </row>
    <row r="971" spans="1:11" ht="15" hidden="1" x14ac:dyDescent="0.2">
      <c r="A971" s="160">
        <v>84</v>
      </c>
      <c r="B971" s="164" t="s">
        <v>3</v>
      </c>
      <c r="C971" s="162"/>
      <c r="D971" s="162"/>
      <c r="E971" s="162"/>
      <c r="F971" s="162"/>
      <c r="G971" s="182"/>
      <c r="H971" s="175"/>
      <c r="J971" s="110"/>
      <c r="K971" s="110"/>
    </row>
    <row r="972" spans="1:11" ht="15" hidden="1" x14ac:dyDescent="0.2">
      <c r="A972" s="160">
        <v>1</v>
      </c>
      <c r="B972" s="164" t="s">
        <v>4</v>
      </c>
      <c r="C972" s="165"/>
      <c r="D972" s="165"/>
      <c r="E972" s="165"/>
      <c r="F972" s="165"/>
      <c r="G972" s="182"/>
      <c r="H972" s="185"/>
      <c r="J972" s="110"/>
      <c r="K972" s="110"/>
    </row>
    <row r="973" spans="1:11" ht="15" hidden="1" x14ac:dyDescent="0.2">
      <c r="A973" s="160">
        <v>2</v>
      </c>
      <c r="B973" s="164" t="s">
        <v>1</v>
      </c>
      <c r="C973" s="162"/>
      <c r="D973" s="162"/>
      <c r="E973" s="162"/>
      <c r="F973" s="162"/>
      <c r="G973" s="182"/>
      <c r="H973" s="175"/>
      <c r="J973" s="110"/>
      <c r="K973" s="110"/>
    </row>
    <row r="974" spans="1:11" ht="15" hidden="1" x14ac:dyDescent="0.2">
      <c r="A974" s="160">
        <v>3</v>
      </c>
      <c r="B974" s="164" t="s">
        <v>5</v>
      </c>
      <c r="C974" s="162"/>
      <c r="D974" s="162"/>
      <c r="E974" s="162"/>
      <c r="F974" s="162"/>
      <c r="G974" s="182"/>
      <c r="H974" s="175"/>
    </row>
    <row r="975" spans="1:11" hidden="1" x14ac:dyDescent="0.15">
      <c r="A975" s="160"/>
      <c r="B975" s="166"/>
      <c r="C975" s="167"/>
      <c r="D975" s="167"/>
      <c r="E975" s="167"/>
      <c r="F975" s="167"/>
      <c r="G975" s="167"/>
      <c r="H975" s="167"/>
    </row>
    <row r="976" spans="1:11" ht="18" hidden="1" x14ac:dyDescent="0.2">
      <c r="A976" s="273" t="s">
        <v>18</v>
      </c>
      <c r="B976" s="274"/>
      <c r="C976" s="274"/>
      <c r="D976" s="274"/>
      <c r="E976" s="274"/>
      <c r="F976" s="274"/>
      <c r="G976" s="274"/>
      <c r="H976" s="274"/>
      <c r="I976" s="31"/>
    </row>
    <row r="977" spans="1:11" hidden="1" x14ac:dyDescent="0.15">
      <c r="A977" s="275" t="s">
        <v>0</v>
      </c>
      <c r="B977" s="276"/>
      <c r="C977" s="276"/>
      <c r="D977" s="276"/>
      <c r="E977" s="276"/>
      <c r="F977" s="276"/>
      <c r="G977" s="276"/>
      <c r="H977" s="276"/>
    </row>
    <row r="978" spans="1:11" hidden="1" x14ac:dyDescent="0.15">
      <c r="A978" s="160" t="s">
        <v>2</v>
      </c>
      <c r="B978" s="161" t="s">
        <v>2</v>
      </c>
      <c r="C978" s="168">
        <v>0</v>
      </c>
      <c r="D978" s="168"/>
      <c r="E978" s="168"/>
      <c r="F978" s="168">
        <v>1000</v>
      </c>
      <c r="G978" s="168">
        <v>2000</v>
      </c>
      <c r="H978" s="169"/>
    </row>
    <row r="979" spans="1:11" ht="15" hidden="1" x14ac:dyDescent="0.2">
      <c r="A979" s="160">
        <v>18</v>
      </c>
      <c r="B979" s="164"/>
      <c r="C979" s="170"/>
      <c r="D979" s="170"/>
      <c r="E979" s="170"/>
      <c r="F979" s="170"/>
      <c r="G979" s="170"/>
      <c r="H979" s="170"/>
      <c r="J979" s="110"/>
      <c r="K979" s="110"/>
    </row>
    <row r="980" spans="1:11" ht="15" hidden="1" x14ac:dyDescent="0.2">
      <c r="A980" s="160">
        <v>19</v>
      </c>
      <c r="B980" s="164"/>
      <c r="C980" s="170"/>
      <c r="D980" s="170"/>
      <c r="E980" s="170"/>
      <c r="F980" s="170"/>
      <c r="G980" s="170"/>
      <c r="H980" s="170"/>
      <c r="J980" s="110"/>
      <c r="K980" s="110"/>
    </row>
    <row r="981" spans="1:11" ht="15" hidden="1" x14ac:dyDescent="0.2">
      <c r="A981" s="160">
        <v>20</v>
      </c>
      <c r="B981" s="164"/>
      <c r="C981" s="170"/>
      <c r="D981" s="170"/>
      <c r="E981" s="170"/>
      <c r="F981" s="170"/>
      <c r="G981" s="170"/>
      <c r="H981" s="170"/>
      <c r="J981" s="110"/>
      <c r="K981" s="110"/>
    </row>
    <row r="982" spans="1:11" ht="15" hidden="1" x14ac:dyDescent="0.2">
      <c r="A982" s="160">
        <v>21</v>
      </c>
      <c r="B982" s="164"/>
      <c r="C982" s="170"/>
      <c r="D982" s="170"/>
      <c r="E982" s="170"/>
      <c r="F982" s="170"/>
      <c r="G982" s="170"/>
      <c r="H982" s="170"/>
      <c r="J982" s="110"/>
      <c r="K982" s="110"/>
    </row>
    <row r="983" spans="1:11" ht="15" hidden="1" x14ac:dyDescent="0.2">
      <c r="A983" s="160">
        <v>22</v>
      </c>
      <c r="B983" s="164"/>
      <c r="C983" s="170"/>
      <c r="D983" s="170"/>
      <c r="E983" s="170"/>
      <c r="F983" s="170"/>
      <c r="G983" s="170"/>
      <c r="H983" s="170"/>
      <c r="J983" s="110"/>
      <c r="K983" s="110"/>
    </row>
    <row r="984" spans="1:11" ht="15" hidden="1" x14ac:dyDescent="0.2">
      <c r="A984" s="160">
        <v>23</v>
      </c>
      <c r="B984" s="164"/>
      <c r="C984" s="170"/>
      <c r="D984" s="170"/>
      <c r="E984" s="170"/>
      <c r="F984" s="170"/>
      <c r="G984" s="170"/>
      <c r="H984" s="170"/>
      <c r="J984" s="110"/>
      <c r="K984" s="110"/>
    </row>
    <row r="985" spans="1:11" ht="15" hidden="1" x14ac:dyDescent="0.2">
      <c r="A985" s="160">
        <v>24</v>
      </c>
      <c r="B985" s="164"/>
      <c r="C985" s="170"/>
      <c r="D985" s="170"/>
      <c r="E985" s="170"/>
      <c r="F985" s="170"/>
      <c r="G985" s="170"/>
      <c r="H985" s="170"/>
      <c r="J985" s="110"/>
      <c r="K985" s="110"/>
    </row>
    <row r="986" spans="1:11" ht="15" hidden="1" x14ac:dyDescent="0.2">
      <c r="A986" s="160">
        <v>25</v>
      </c>
      <c r="B986" s="164"/>
      <c r="C986" s="170"/>
      <c r="D986" s="170"/>
      <c r="E986" s="170"/>
      <c r="F986" s="170"/>
      <c r="G986" s="170"/>
      <c r="H986" s="170"/>
      <c r="J986" s="110"/>
      <c r="K986" s="110"/>
    </row>
    <row r="987" spans="1:11" ht="15" hidden="1" x14ac:dyDescent="0.2">
      <c r="A987" s="160">
        <v>26</v>
      </c>
      <c r="B987" s="164"/>
      <c r="C987" s="170"/>
      <c r="D987" s="170"/>
      <c r="E987" s="170"/>
      <c r="F987" s="170"/>
      <c r="G987" s="170"/>
      <c r="H987" s="170"/>
      <c r="J987" s="110"/>
      <c r="K987" s="110"/>
    </row>
    <row r="988" spans="1:11" ht="15" hidden="1" x14ac:dyDescent="0.2">
      <c r="A988" s="160">
        <v>27</v>
      </c>
      <c r="B988" s="164"/>
      <c r="C988" s="170"/>
      <c r="D988" s="170"/>
      <c r="E988" s="170"/>
      <c r="F988" s="170"/>
      <c r="G988" s="170"/>
      <c r="H988" s="170"/>
      <c r="J988" s="110"/>
      <c r="K988" s="110"/>
    </row>
    <row r="989" spans="1:11" ht="15" hidden="1" x14ac:dyDescent="0.2">
      <c r="A989" s="160">
        <v>28</v>
      </c>
      <c r="B989" s="164"/>
      <c r="C989" s="170"/>
      <c r="D989" s="170"/>
      <c r="E989" s="170"/>
      <c r="F989" s="170"/>
      <c r="G989" s="170"/>
      <c r="H989" s="170"/>
      <c r="J989" s="110"/>
      <c r="K989" s="110"/>
    </row>
    <row r="990" spans="1:11" ht="15" hidden="1" x14ac:dyDescent="0.2">
      <c r="A990" s="160">
        <v>29</v>
      </c>
      <c r="B990" s="164"/>
      <c r="C990" s="170"/>
      <c r="D990" s="170"/>
      <c r="E990" s="170"/>
      <c r="F990" s="170"/>
      <c r="G990" s="170"/>
      <c r="H990" s="170"/>
      <c r="J990" s="110"/>
      <c r="K990" s="110"/>
    </row>
    <row r="991" spans="1:11" ht="15" hidden="1" x14ac:dyDescent="0.2">
      <c r="A991" s="160">
        <v>30</v>
      </c>
      <c r="B991" s="164"/>
      <c r="C991" s="170"/>
      <c r="D991" s="170"/>
      <c r="E991" s="170"/>
      <c r="F991" s="170"/>
      <c r="G991" s="170"/>
      <c r="H991" s="170"/>
      <c r="J991" s="110"/>
      <c r="K991" s="110"/>
    </row>
    <row r="992" spans="1:11" ht="15" hidden="1" x14ac:dyDescent="0.2">
      <c r="A992" s="160">
        <v>31</v>
      </c>
      <c r="B992" s="164"/>
      <c r="C992" s="170"/>
      <c r="D992" s="170"/>
      <c r="E992" s="170"/>
      <c r="F992" s="170"/>
      <c r="G992" s="170"/>
      <c r="H992" s="170"/>
      <c r="J992" s="110"/>
      <c r="K992" s="110"/>
    </row>
    <row r="993" spans="1:11" ht="15" hidden="1" x14ac:dyDescent="0.2">
      <c r="A993" s="160">
        <v>32</v>
      </c>
      <c r="B993" s="164"/>
      <c r="C993" s="170"/>
      <c r="D993" s="170"/>
      <c r="E993" s="170"/>
      <c r="F993" s="170"/>
      <c r="G993" s="170"/>
      <c r="H993" s="170"/>
      <c r="J993" s="110"/>
      <c r="K993" s="110"/>
    </row>
    <row r="994" spans="1:11" ht="15" hidden="1" x14ac:dyDescent="0.2">
      <c r="A994" s="160">
        <v>33</v>
      </c>
      <c r="B994" s="164"/>
      <c r="C994" s="170"/>
      <c r="D994" s="170"/>
      <c r="E994" s="170"/>
      <c r="F994" s="170"/>
      <c r="G994" s="170"/>
      <c r="H994" s="170"/>
      <c r="J994" s="110"/>
      <c r="K994" s="110"/>
    </row>
    <row r="995" spans="1:11" ht="15" hidden="1" x14ac:dyDescent="0.2">
      <c r="A995" s="160">
        <v>34</v>
      </c>
      <c r="B995" s="164"/>
      <c r="C995" s="170"/>
      <c r="D995" s="170"/>
      <c r="E995" s="170"/>
      <c r="F995" s="170"/>
      <c r="G995" s="170"/>
      <c r="H995" s="170"/>
      <c r="J995" s="110"/>
      <c r="K995" s="110"/>
    </row>
    <row r="996" spans="1:11" ht="15" hidden="1" x14ac:dyDescent="0.2">
      <c r="A996" s="160">
        <v>35</v>
      </c>
      <c r="B996" s="164"/>
      <c r="C996" s="170"/>
      <c r="D996" s="170"/>
      <c r="E996" s="170"/>
      <c r="F996" s="170"/>
      <c r="G996" s="170"/>
      <c r="H996" s="170"/>
      <c r="J996" s="110"/>
      <c r="K996" s="110"/>
    </row>
    <row r="997" spans="1:11" ht="15" hidden="1" x14ac:dyDescent="0.2">
      <c r="A997" s="160">
        <v>36</v>
      </c>
      <c r="B997" s="164"/>
      <c r="C997" s="170"/>
      <c r="D997" s="170"/>
      <c r="E997" s="170"/>
      <c r="F997" s="170"/>
      <c r="G997" s="170"/>
      <c r="H997" s="170"/>
      <c r="J997" s="110"/>
      <c r="K997" s="110"/>
    </row>
    <row r="998" spans="1:11" ht="15" hidden="1" x14ac:dyDescent="0.2">
      <c r="A998" s="160">
        <v>37</v>
      </c>
      <c r="B998" s="164"/>
      <c r="C998" s="170"/>
      <c r="D998" s="170"/>
      <c r="E998" s="170"/>
      <c r="F998" s="170"/>
      <c r="G998" s="170"/>
      <c r="H998" s="170"/>
      <c r="J998" s="110"/>
      <c r="K998" s="110"/>
    </row>
    <row r="999" spans="1:11" ht="15" hidden="1" x14ac:dyDescent="0.2">
      <c r="A999" s="160">
        <v>38</v>
      </c>
      <c r="B999" s="164"/>
      <c r="C999" s="170"/>
      <c r="D999" s="170"/>
      <c r="E999" s="170"/>
      <c r="F999" s="170"/>
      <c r="G999" s="170"/>
      <c r="H999" s="170"/>
      <c r="J999" s="110"/>
      <c r="K999" s="110"/>
    </row>
    <row r="1000" spans="1:11" ht="15" hidden="1" x14ac:dyDescent="0.2">
      <c r="A1000" s="160">
        <v>39</v>
      </c>
      <c r="B1000" s="164"/>
      <c r="C1000" s="170"/>
      <c r="D1000" s="170"/>
      <c r="E1000" s="170"/>
      <c r="F1000" s="170"/>
      <c r="G1000" s="170"/>
      <c r="H1000" s="170"/>
      <c r="J1000" s="110"/>
      <c r="K1000" s="110"/>
    </row>
    <row r="1001" spans="1:11" ht="15" hidden="1" x14ac:dyDescent="0.2">
      <c r="A1001" s="160">
        <v>40</v>
      </c>
      <c r="B1001" s="164"/>
      <c r="C1001" s="170"/>
      <c r="D1001" s="170"/>
      <c r="E1001" s="170"/>
      <c r="F1001" s="170"/>
      <c r="G1001" s="170"/>
      <c r="H1001" s="170"/>
      <c r="J1001" s="110"/>
      <c r="K1001" s="110"/>
    </row>
    <row r="1002" spans="1:11" ht="15" hidden="1" x14ac:dyDescent="0.2">
      <c r="A1002" s="160">
        <v>41</v>
      </c>
      <c r="B1002" s="164"/>
      <c r="C1002" s="170"/>
      <c r="D1002" s="170"/>
      <c r="E1002" s="170"/>
      <c r="F1002" s="170"/>
      <c r="G1002" s="170"/>
      <c r="H1002" s="170"/>
      <c r="J1002" s="110"/>
      <c r="K1002" s="110"/>
    </row>
    <row r="1003" spans="1:11" ht="15" hidden="1" x14ac:dyDescent="0.2">
      <c r="A1003" s="160">
        <v>42</v>
      </c>
      <c r="B1003" s="164"/>
      <c r="C1003" s="170"/>
      <c r="D1003" s="170"/>
      <c r="E1003" s="170"/>
      <c r="F1003" s="170"/>
      <c r="G1003" s="170"/>
      <c r="H1003" s="170"/>
      <c r="J1003" s="110"/>
      <c r="K1003" s="110"/>
    </row>
    <row r="1004" spans="1:11" ht="15" hidden="1" x14ac:dyDescent="0.2">
      <c r="A1004" s="160">
        <v>43</v>
      </c>
      <c r="B1004" s="164"/>
      <c r="C1004" s="170"/>
      <c r="D1004" s="170"/>
      <c r="E1004" s="170"/>
      <c r="F1004" s="170"/>
      <c r="G1004" s="170"/>
      <c r="H1004" s="170"/>
      <c r="J1004" s="110"/>
      <c r="K1004" s="110"/>
    </row>
    <row r="1005" spans="1:11" ht="15" hidden="1" x14ac:dyDescent="0.2">
      <c r="A1005" s="160">
        <v>44</v>
      </c>
      <c r="B1005" s="164"/>
      <c r="C1005" s="170"/>
      <c r="D1005" s="170"/>
      <c r="E1005" s="170"/>
      <c r="F1005" s="170"/>
      <c r="G1005" s="170"/>
      <c r="H1005" s="170"/>
      <c r="J1005" s="110"/>
      <c r="K1005" s="110"/>
    </row>
    <row r="1006" spans="1:11" ht="15" hidden="1" x14ac:dyDescent="0.2">
      <c r="A1006" s="160">
        <v>45</v>
      </c>
      <c r="B1006" s="164"/>
      <c r="C1006" s="170"/>
      <c r="D1006" s="170"/>
      <c r="E1006" s="170"/>
      <c r="F1006" s="170"/>
      <c r="G1006" s="170"/>
      <c r="H1006" s="170"/>
      <c r="J1006" s="110"/>
      <c r="K1006" s="110"/>
    </row>
    <row r="1007" spans="1:11" ht="15" hidden="1" x14ac:dyDescent="0.2">
      <c r="A1007" s="160">
        <v>46</v>
      </c>
      <c r="B1007" s="164"/>
      <c r="C1007" s="170"/>
      <c r="D1007" s="170"/>
      <c r="E1007" s="170"/>
      <c r="F1007" s="170"/>
      <c r="G1007" s="170"/>
      <c r="H1007" s="170"/>
      <c r="J1007" s="110"/>
      <c r="K1007" s="110"/>
    </row>
    <row r="1008" spans="1:11" ht="15" hidden="1" x14ac:dyDescent="0.2">
      <c r="A1008" s="160">
        <v>47</v>
      </c>
      <c r="B1008" s="164"/>
      <c r="C1008" s="170"/>
      <c r="D1008" s="170"/>
      <c r="E1008" s="170"/>
      <c r="F1008" s="170"/>
      <c r="G1008" s="170"/>
      <c r="H1008" s="170"/>
      <c r="J1008" s="110"/>
      <c r="K1008" s="110"/>
    </row>
    <row r="1009" spans="1:11" ht="15" hidden="1" x14ac:dyDescent="0.2">
      <c r="A1009" s="160">
        <v>48</v>
      </c>
      <c r="B1009" s="164"/>
      <c r="C1009" s="170"/>
      <c r="D1009" s="170"/>
      <c r="E1009" s="170"/>
      <c r="F1009" s="170"/>
      <c r="G1009" s="170"/>
      <c r="H1009" s="170"/>
      <c r="J1009" s="110"/>
      <c r="K1009" s="110"/>
    </row>
    <row r="1010" spans="1:11" ht="15" hidden="1" x14ac:dyDescent="0.2">
      <c r="A1010" s="160">
        <v>49</v>
      </c>
      <c r="B1010" s="164"/>
      <c r="C1010" s="170"/>
      <c r="D1010" s="170"/>
      <c r="E1010" s="170"/>
      <c r="F1010" s="170"/>
      <c r="G1010" s="170"/>
      <c r="H1010" s="170"/>
      <c r="J1010" s="110"/>
      <c r="K1010" s="110"/>
    </row>
    <row r="1011" spans="1:11" ht="15" hidden="1" x14ac:dyDescent="0.2">
      <c r="A1011" s="160">
        <v>50</v>
      </c>
      <c r="B1011" s="164"/>
      <c r="C1011" s="170"/>
      <c r="D1011" s="170"/>
      <c r="E1011" s="170"/>
      <c r="F1011" s="170"/>
      <c r="G1011" s="170"/>
      <c r="H1011" s="170"/>
      <c r="J1011" s="110"/>
      <c r="K1011" s="110"/>
    </row>
    <row r="1012" spans="1:11" ht="15" hidden="1" x14ac:dyDescent="0.2">
      <c r="A1012" s="160">
        <v>51</v>
      </c>
      <c r="B1012" s="164"/>
      <c r="C1012" s="170"/>
      <c r="D1012" s="170"/>
      <c r="E1012" s="170"/>
      <c r="F1012" s="170"/>
      <c r="G1012" s="170"/>
      <c r="H1012" s="170"/>
      <c r="J1012" s="110"/>
      <c r="K1012" s="110"/>
    </row>
    <row r="1013" spans="1:11" ht="15" hidden="1" x14ac:dyDescent="0.2">
      <c r="A1013" s="160">
        <v>52</v>
      </c>
      <c r="B1013" s="164"/>
      <c r="C1013" s="170"/>
      <c r="D1013" s="170"/>
      <c r="E1013" s="170"/>
      <c r="F1013" s="170"/>
      <c r="G1013" s="170"/>
      <c r="H1013" s="170"/>
      <c r="J1013" s="110"/>
      <c r="K1013" s="110"/>
    </row>
    <row r="1014" spans="1:11" ht="15" hidden="1" x14ac:dyDescent="0.2">
      <c r="A1014" s="160">
        <v>53</v>
      </c>
      <c r="B1014" s="164"/>
      <c r="C1014" s="170"/>
      <c r="D1014" s="170"/>
      <c r="E1014" s="170"/>
      <c r="F1014" s="170"/>
      <c r="G1014" s="170"/>
      <c r="H1014" s="170"/>
      <c r="J1014" s="110"/>
      <c r="K1014" s="110"/>
    </row>
    <row r="1015" spans="1:11" ht="15" hidden="1" x14ac:dyDescent="0.2">
      <c r="A1015" s="160">
        <v>54</v>
      </c>
      <c r="B1015" s="164"/>
      <c r="C1015" s="170"/>
      <c r="D1015" s="170"/>
      <c r="E1015" s="170"/>
      <c r="F1015" s="170"/>
      <c r="G1015" s="170"/>
      <c r="H1015" s="170"/>
      <c r="J1015" s="110"/>
      <c r="K1015" s="110"/>
    </row>
    <row r="1016" spans="1:11" ht="15" hidden="1" x14ac:dyDescent="0.2">
      <c r="A1016" s="160">
        <v>55</v>
      </c>
      <c r="B1016" s="164"/>
      <c r="C1016" s="170"/>
      <c r="D1016" s="170"/>
      <c r="E1016" s="170"/>
      <c r="F1016" s="170"/>
      <c r="G1016" s="170"/>
      <c r="H1016" s="170"/>
      <c r="J1016" s="110"/>
      <c r="K1016" s="110"/>
    </row>
    <row r="1017" spans="1:11" ht="15" hidden="1" x14ac:dyDescent="0.2">
      <c r="A1017" s="160">
        <v>56</v>
      </c>
      <c r="B1017" s="164"/>
      <c r="C1017" s="170"/>
      <c r="D1017" s="170"/>
      <c r="E1017" s="170"/>
      <c r="F1017" s="170"/>
      <c r="G1017" s="170"/>
      <c r="H1017" s="170"/>
      <c r="J1017" s="110"/>
      <c r="K1017" s="110"/>
    </row>
    <row r="1018" spans="1:11" ht="15" hidden="1" x14ac:dyDescent="0.2">
      <c r="A1018" s="160">
        <v>57</v>
      </c>
      <c r="B1018" s="164"/>
      <c r="C1018" s="170"/>
      <c r="D1018" s="170"/>
      <c r="E1018" s="170"/>
      <c r="F1018" s="170"/>
      <c r="G1018" s="170"/>
      <c r="H1018" s="170"/>
      <c r="J1018" s="110"/>
      <c r="K1018" s="110"/>
    </row>
    <row r="1019" spans="1:11" ht="15" hidden="1" x14ac:dyDescent="0.2">
      <c r="A1019" s="160">
        <v>58</v>
      </c>
      <c r="B1019" s="164"/>
      <c r="C1019" s="170"/>
      <c r="D1019" s="170"/>
      <c r="E1019" s="170"/>
      <c r="F1019" s="170"/>
      <c r="G1019" s="170"/>
      <c r="H1019" s="170"/>
      <c r="J1019" s="110"/>
      <c r="K1019" s="110"/>
    </row>
    <row r="1020" spans="1:11" ht="15" hidden="1" x14ac:dyDescent="0.2">
      <c r="A1020" s="160">
        <v>59</v>
      </c>
      <c r="B1020" s="164"/>
      <c r="C1020" s="170"/>
      <c r="D1020" s="170"/>
      <c r="E1020" s="170"/>
      <c r="F1020" s="170"/>
      <c r="G1020" s="170"/>
      <c r="H1020" s="170"/>
      <c r="J1020" s="110"/>
      <c r="K1020" s="110"/>
    </row>
    <row r="1021" spans="1:11" ht="15" hidden="1" x14ac:dyDescent="0.2">
      <c r="A1021" s="160">
        <v>60</v>
      </c>
      <c r="B1021" s="164"/>
      <c r="C1021" s="170"/>
      <c r="D1021" s="170"/>
      <c r="E1021" s="170"/>
      <c r="F1021" s="170"/>
      <c r="G1021" s="170"/>
      <c r="H1021" s="170"/>
      <c r="J1021" s="110"/>
      <c r="K1021" s="110"/>
    </row>
    <row r="1022" spans="1:11" ht="15" hidden="1" x14ac:dyDescent="0.2">
      <c r="A1022" s="160">
        <v>61</v>
      </c>
      <c r="B1022" s="164"/>
      <c r="C1022" s="170"/>
      <c r="D1022" s="170"/>
      <c r="E1022" s="170"/>
      <c r="F1022" s="170"/>
      <c r="G1022" s="170"/>
      <c r="H1022" s="170"/>
      <c r="J1022" s="110"/>
      <c r="K1022" s="110"/>
    </row>
    <row r="1023" spans="1:11" ht="15" hidden="1" x14ac:dyDescent="0.2">
      <c r="A1023" s="160">
        <v>62</v>
      </c>
      <c r="B1023" s="164"/>
      <c r="C1023" s="170"/>
      <c r="D1023" s="170"/>
      <c r="E1023" s="170"/>
      <c r="F1023" s="170"/>
      <c r="G1023" s="170"/>
      <c r="H1023" s="170"/>
      <c r="J1023" s="110"/>
      <c r="K1023" s="110"/>
    </row>
    <row r="1024" spans="1:11" ht="15" hidden="1" x14ac:dyDescent="0.2">
      <c r="A1024" s="160">
        <v>63</v>
      </c>
      <c r="B1024" s="164"/>
      <c r="C1024" s="170"/>
      <c r="D1024" s="170"/>
      <c r="E1024" s="170"/>
      <c r="F1024" s="170"/>
      <c r="G1024" s="170"/>
      <c r="H1024" s="170"/>
      <c r="J1024" s="110"/>
      <c r="K1024" s="110"/>
    </row>
    <row r="1025" spans="1:11" ht="15" hidden="1" x14ac:dyDescent="0.2">
      <c r="A1025" s="160">
        <v>64</v>
      </c>
      <c r="B1025" s="164"/>
      <c r="C1025" s="170"/>
      <c r="D1025" s="170"/>
      <c r="E1025" s="170"/>
      <c r="F1025" s="170"/>
      <c r="G1025" s="170"/>
      <c r="H1025" s="170"/>
      <c r="J1025" s="110"/>
      <c r="K1025" s="110"/>
    </row>
    <row r="1026" spans="1:11" ht="15" hidden="1" x14ac:dyDescent="0.2">
      <c r="A1026" s="160">
        <v>65</v>
      </c>
      <c r="B1026" s="164"/>
      <c r="C1026" s="170"/>
      <c r="D1026" s="170"/>
      <c r="E1026" s="170"/>
      <c r="F1026" s="170"/>
      <c r="G1026" s="170"/>
      <c r="H1026" s="170"/>
      <c r="J1026" s="110"/>
      <c r="K1026" s="110"/>
    </row>
    <row r="1027" spans="1:11" ht="15" hidden="1" x14ac:dyDescent="0.2">
      <c r="A1027" s="160">
        <v>66</v>
      </c>
      <c r="B1027" s="164"/>
      <c r="C1027" s="170"/>
      <c r="D1027" s="170"/>
      <c r="E1027" s="170"/>
      <c r="F1027" s="170"/>
      <c r="G1027" s="170"/>
      <c r="H1027" s="170"/>
      <c r="J1027" s="110"/>
      <c r="K1027" s="110"/>
    </row>
    <row r="1028" spans="1:11" ht="15" hidden="1" x14ac:dyDescent="0.2">
      <c r="A1028" s="160">
        <v>67</v>
      </c>
      <c r="B1028" s="164"/>
      <c r="C1028" s="170"/>
      <c r="D1028" s="170"/>
      <c r="E1028" s="170"/>
      <c r="F1028" s="170"/>
      <c r="G1028" s="170"/>
      <c r="H1028" s="170"/>
      <c r="J1028" s="110"/>
      <c r="K1028" s="110"/>
    </row>
    <row r="1029" spans="1:11" ht="15" hidden="1" x14ac:dyDescent="0.2">
      <c r="A1029" s="160">
        <v>68</v>
      </c>
      <c r="B1029" s="164"/>
      <c r="C1029" s="170"/>
      <c r="D1029" s="170"/>
      <c r="E1029" s="170"/>
      <c r="F1029" s="170"/>
      <c r="G1029" s="170"/>
      <c r="H1029" s="170"/>
      <c r="J1029" s="110"/>
      <c r="K1029" s="110"/>
    </row>
    <row r="1030" spans="1:11" ht="15" hidden="1" x14ac:dyDescent="0.2">
      <c r="A1030" s="160">
        <v>69</v>
      </c>
      <c r="B1030" s="164"/>
      <c r="C1030" s="170"/>
      <c r="D1030" s="170"/>
      <c r="E1030" s="170"/>
      <c r="F1030" s="170"/>
      <c r="G1030" s="170"/>
      <c r="H1030" s="170"/>
      <c r="J1030" s="110"/>
      <c r="K1030" s="110"/>
    </row>
    <row r="1031" spans="1:11" ht="15" hidden="1" x14ac:dyDescent="0.2">
      <c r="A1031" s="160">
        <v>70</v>
      </c>
      <c r="B1031" s="164"/>
      <c r="C1031" s="170"/>
      <c r="D1031" s="170"/>
      <c r="E1031" s="170"/>
      <c r="F1031" s="170"/>
      <c r="G1031" s="170"/>
      <c r="H1031" s="170"/>
      <c r="J1031" s="110"/>
      <c r="K1031" s="110"/>
    </row>
    <row r="1032" spans="1:11" ht="15" hidden="1" x14ac:dyDescent="0.2">
      <c r="A1032" s="160">
        <v>71</v>
      </c>
      <c r="B1032" s="164"/>
      <c r="C1032" s="170"/>
      <c r="D1032" s="170"/>
      <c r="E1032" s="170"/>
      <c r="F1032" s="170"/>
      <c r="G1032" s="170"/>
      <c r="H1032" s="170"/>
      <c r="J1032" s="110"/>
      <c r="K1032" s="110"/>
    </row>
    <row r="1033" spans="1:11" ht="15" hidden="1" x14ac:dyDescent="0.2">
      <c r="A1033" s="160">
        <v>72</v>
      </c>
      <c r="B1033" s="164"/>
      <c r="C1033" s="170"/>
      <c r="D1033" s="170"/>
      <c r="E1033" s="170"/>
      <c r="F1033" s="170"/>
      <c r="G1033" s="170"/>
      <c r="H1033" s="170"/>
      <c r="J1033" s="110"/>
      <c r="K1033" s="110"/>
    </row>
    <row r="1034" spans="1:11" ht="15" hidden="1" x14ac:dyDescent="0.2">
      <c r="A1034" s="160">
        <v>73</v>
      </c>
      <c r="B1034" s="164"/>
      <c r="C1034" s="170"/>
      <c r="D1034" s="170"/>
      <c r="E1034" s="170"/>
      <c r="F1034" s="170"/>
      <c r="G1034" s="170"/>
      <c r="H1034" s="170"/>
      <c r="J1034" s="110"/>
      <c r="K1034" s="110"/>
    </row>
    <row r="1035" spans="1:11" ht="15" hidden="1" x14ac:dyDescent="0.2">
      <c r="A1035" s="160">
        <v>74</v>
      </c>
      <c r="B1035" s="164"/>
      <c r="C1035" s="170"/>
      <c r="D1035" s="170"/>
      <c r="E1035" s="170"/>
      <c r="F1035" s="170"/>
      <c r="G1035" s="170"/>
      <c r="H1035" s="170"/>
      <c r="J1035" s="110"/>
      <c r="K1035" s="110"/>
    </row>
    <row r="1036" spans="1:11" ht="15" hidden="1" x14ac:dyDescent="0.2">
      <c r="A1036" s="160">
        <v>75</v>
      </c>
      <c r="B1036" s="164"/>
      <c r="C1036" s="170"/>
      <c r="D1036" s="170"/>
      <c r="E1036" s="170"/>
      <c r="F1036" s="170"/>
      <c r="G1036" s="170"/>
      <c r="H1036" s="170"/>
      <c r="J1036" s="110"/>
      <c r="K1036" s="110"/>
    </row>
    <row r="1037" spans="1:11" ht="15" hidden="1" x14ac:dyDescent="0.2">
      <c r="A1037" s="160">
        <v>76</v>
      </c>
      <c r="B1037" s="164"/>
      <c r="C1037" s="170"/>
      <c r="D1037" s="170"/>
      <c r="E1037" s="170"/>
      <c r="F1037" s="170"/>
      <c r="G1037" s="170"/>
      <c r="H1037" s="170"/>
      <c r="J1037" s="110"/>
      <c r="K1037" s="110"/>
    </row>
    <row r="1038" spans="1:11" ht="15" hidden="1" x14ac:dyDescent="0.2">
      <c r="A1038" s="160">
        <v>77</v>
      </c>
      <c r="B1038" s="164"/>
      <c r="C1038" s="170"/>
      <c r="D1038" s="170"/>
      <c r="E1038" s="170"/>
      <c r="F1038" s="170"/>
      <c r="G1038" s="170"/>
      <c r="H1038" s="170"/>
      <c r="J1038" s="110"/>
      <c r="K1038" s="110"/>
    </row>
    <row r="1039" spans="1:11" ht="15" hidden="1" x14ac:dyDescent="0.2">
      <c r="A1039" s="160">
        <v>78</v>
      </c>
      <c r="B1039" s="164"/>
      <c r="C1039" s="170"/>
      <c r="D1039" s="170"/>
      <c r="E1039" s="170"/>
      <c r="F1039" s="170"/>
      <c r="G1039" s="170"/>
      <c r="H1039" s="170"/>
      <c r="J1039" s="110"/>
      <c r="K1039" s="110"/>
    </row>
    <row r="1040" spans="1:11" ht="15" hidden="1" x14ac:dyDescent="0.2">
      <c r="A1040" s="160">
        <v>79</v>
      </c>
      <c r="B1040" s="164"/>
      <c r="C1040" s="170"/>
      <c r="D1040" s="170"/>
      <c r="E1040" s="170"/>
      <c r="F1040" s="170"/>
      <c r="G1040" s="170"/>
      <c r="H1040" s="170"/>
      <c r="J1040" s="110"/>
      <c r="K1040" s="110"/>
    </row>
    <row r="1041" spans="1:11" ht="15" hidden="1" x14ac:dyDescent="0.2">
      <c r="A1041" s="160">
        <v>80</v>
      </c>
      <c r="B1041" s="164"/>
      <c r="C1041" s="170"/>
      <c r="D1041" s="170"/>
      <c r="E1041" s="170"/>
      <c r="F1041" s="170"/>
      <c r="G1041" s="170"/>
      <c r="H1041" s="170"/>
      <c r="J1041" s="110"/>
      <c r="K1041" s="110"/>
    </row>
    <row r="1042" spans="1:11" ht="15" hidden="1" x14ac:dyDescent="0.2">
      <c r="A1042" s="160">
        <v>81</v>
      </c>
      <c r="B1042" s="164"/>
      <c r="C1042" s="170"/>
      <c r="D1042" s="170"/>
      <c r="E1042" s="170"/>
      <c r="F1042" s="170"/>
      <c r="G1042" s="170"/>
      <c r="H1042" s="170"/>
      <c r="J1042" s="110"/>
      <c r="K1042" s="110"/>
    </row>
    <row r="1043" spans="1:11" ht="15" hidden="1" x14ac:dyDescent="0.2">
      <c r="A1043" s="160">
        <v>82</v>
      </c>
      <c r="B1043" s="164"/>
      <c r="C1043" s="170"/>
      <c r="D1043" s="170"/>
      <c r="E1043" s="170"/>
      <c r="F1043" s="170"/>
      <c r="G1043" s="170"/>
      <c r="H1043" s="170"/>
      <c r="J1043" s="110"/>
      <c r="K1043" s="110"/>
    </row>
    <row r="1044" spans="1:11" ht="15" hidden="1" x14ac:dyDescent="0.2">
      <c r="A1044" s="160">
        <v>83</v>
      </c>
      <c r="B1044" s="164"/>
      <c r="C1044" s="170"/>
      <c r="D1044" s="170"/>
      <c r="E1044" s="170"/>
      <c r="F1044" s="170"/>
      <c r="G1044" s="170"/>
      <c r="H1044" s="170"/>
      <c r="J1044" s="110"/>
      <c r="K1044" s="110"/>
    </row>
    <row r="1045" spans="1:11" ht="15" hidden="1" x14ac:dyDescent="0.2">
      <c r="A1045" s="160">
        <v>84</v>
      </c>
      <c r="B1045" s="164" t="s">
        <v>3</v>
      </c>
      <c r="C1045" s="170"/>
      <c r="D1045" s="170"/>
      <c r="E1045" s="170"/>
      <c r="F1045" s="170"/>
      <c r="G1045" s="170"/>
      <c r="H1045" s="170"/>
      <c r="J1045" s="110"/>
      <c r="K1045" s="110"/>
    </row>
    <row r="1046" spans="1:11" ht="15" hidden="1" x14ac:dyDescent="0.2">
      <c r="A1046" s="160">
        <v>1</v>
      </c>
      <c r="B1046" s="164" t="s">
        <v>4</v>
      </c>
      <c r="C1046" s="170"/>
      <c r="D1046" s="170"/>
      <c r="E1046" s="170"/>
      <c r="F1046" s="170"/>
      <c r="G1046" s="170"/>
      <c r="H1046" s="170"/>
      <c r="J1046" s="110"/>
      <c r="K1046" s="110"/>
    </row>
    <row r="1047" spans="1:11" ht="15" hidden="1" x14ac:dyDescent="0.2">
      <c r="A1047" s="160">
        <v>2</v>
      </c>
      <c r="B1047" s="164" t="s">
        <v>1</v>
      </c>
      <c r="C1047" s="170"/>
      <c r="D1047" s="170"/>
      <c r="E1047" s="170"/>
      <c r="F1047" s="170"/>
      <c r="G1047" s="170"/>
      <c r="H1047" s="170"/>
      <c r="J1047" s="110"/>
      <c r="K1047" s="110"/>
    </row>
    <row r="1048" spans="1:11" ht="15" hidden="1" x14ac:dyDescent="0.2">
      <c r="A1048" s="160">
        <v>3</v>
      </c>
      <c r="B1048" s="164" t="s">
        <v>5</v>
      </c>
      <c r="C1048" s="170"/>
      <c r="D1048" s="170"/>
      <c r="E1048" s="170"/>
      <c r="F1048" s="170"/>
      <c r="G1048" s="170"/>
      <c r="H1048" s="170"/>
      <c r="J1048" s="110"/>
      <c r="K1048" s="110"/>
    </row>
    <row r="1050" spans="1:11" ht="18" hidden="1" x14ac:dyDescent="0.2">
      <c r="A1050" s="249" t="s">
        <v>17</v>
      </c>
      <c r="B1050" s="250"/>
      <c r="C1050" s="250"/>
      <c r="D1050" s="250"/>
      <c r="E1050" s="250"/>
      <c r="F1050" s="250"/>
      <c r="G1050" s="250"/>
      <c r="H1050" s="250"/>
    </row>
    <row r="1051" spans="1:11" ht="18" hidden="1" x14ac:dyDescent="0.2">
      <c r="A1051" s="251" t="s">
        <v>12</v>
      </c>
      <c r="B1051" s="252"/>
      <c r="C1051" s="252"/>
      <c r="D1051" s="252"/>
      <c r="E1051" s="252"/>
      <c r="F1051" s="252"/>
      <c r="G1051" s="252"/>
      <c r="H1051" s="252"/>
      <c r="I1051" s="31"/>
    </row>
    <row r="1052" spans="1:11" hidden="1" x14ac:dyDescent="0.15">
      <c r="A1052" s="253" t="s">
        <v>0</v>
      </c>
      <c r="B1052" s="254"/>
      <c r="C1052" s="254"/>
      <c r="D1052" s="254"/>
      <c r="E1052" s="254"/>
      <c r="F1052" s="254"/>
      <c r="G1052" s="254"/>
      <c r="H1052" s="254"/>
    </row>
    <row r="1053" spans="1:11" hidden="1" x14ac:dyDescent="0.15">
      <c r="A1053" s="177" t="s">
        <v>2</v>
      </c>
      <c r="B1053" s="178" t="s">
        <v>2</v>
      </c>
      <c r="C1053" s="168">
        <v>0</v>
      </c>
      <c r="D1053" s="168"/>
      <c r="E1053" s="168"/>
      <c r="F1053" s="168">
        <v>1000</v>
      </c>
      <c r="G1053" s="168">
        <v>2000</v>
      </c>
      <c r="H1053" s="180"/>
    </row>
    <row r="1054" spans="1:11" ht="15" hidden="1" x14ac:dyDescent="0.2">
      <c r="A1054" s="177">
        <v>18</v>
      </c>
      <c r="B1054" s="178"/>
      <c r="C1054" s="175"/>
      <c r="D1054" s="175"/>
      <c r="E1054" s="175"/>
      <c r="F1054" s="175"/>
      <c r="G1054" s="175"/>
      <c r="H1054" s="175"/>
      <c r="J1054" s="110"/>
      <c r="K1054" s="110"/>
    </row>
    <row r="1055" spans="1:11" ht="15" hidden="1" x14ac:dyDescent="0.2">
      <c r="A1055" s="177">
        <v>19</v>
      </c>
      <c r="B1055" s="178"/>
      <c r="C1055" s="175"/>
      <c r="D1055" s="175"/>
      <c r="E1055" s="175"/>
      <c r="F1055" s="175"/>
      <c r="G1055" s="175"/>
      <c r="H1055" s="175"/>
      <c r="J1055" s="110"/>
      <c r="K1055" s="110"/>
    </row>
    <row r="1056" spans="1:11" ht="15" hidden="1" x14ac:dyDescent="0.2">
      <c r="A1056" s="177">
        <v>20</v>
      </c>
      <c r="B1056" s="178"/>
      <c r="C1056" s="175"/>
      <c r="D1056" s="175"/>
      <c r="E1056" s="175"/>
      <c r="F1056" s="175"/>
      <c r="G1056" s="175"/>
      <c r="H1056" s="175"/>
      <c r="J1056" s="110"/>
      <c r="K1056" s="110"/>
    </row>
    <row r="1057" spans="1:11" ht="15" hidden="1" x14ac:dyDescent="0.2">
      <c r="A1057" s="177">
        <v>21</v>
      </c>
      <c r="B1057" s="178"/>
      <c r="C1057" s="175"/>
      <c r="D1057" s="175"/>
      <c r="E1057" s="175"/>
      <c r="F1057" s="175"/>
      <c r="G1057" s="175"/>
      <c r="H1057" s="175"/>
      <c r="J1057" s="110"/>
      <c r="K1057" s="110"/>
    </row>
    <row r="1058" spans="1:11" ht="15" hidden="1" x14ac:dyDescent="0.2">
      <c r="A1058" s="177">
        <v>22</v>
      </c>
      <c r="B1058" s="178"/>
      <c r="C1058" s="175"/>
      <c r="D1058" s="175"/>
      <c r="E1058" s="175"/>
      <c r="F1058" s="175"/>
      <c r="G1058" s="175"/>
      <c r="H1058" s="175"/>
      <c r="J1058" s="110"/>
      <c r="K1058" s="110"/>
    </row>
    <row r="1059" spans="1:11" ht="15" hidden="1" x14ac:dyDescent="0.2">
      <c r="A1059" s="177">
        <v>23</v>
      </c>
      <c r="B1059" s="178"/>
      <c r="C1059" s="175"/>
      <c r="D1059" s="175"/>
      <c r="E1059" s="175"/>
      <c r="F1059" s="175"/>
      <c r="G1059" s="175"/>
      <c r="H1059" s="175"/>
      <c r="J1059" s="110"/>
      <c r="K1059" s="110"/>
    </row>
    <row r="1060" spans="1:11" ht="15" hidden="1" x14ac:dyDescent="0.2">
      <c r="A1060" s="177">
        <v>24</v>
      </c>
      <c r="B1060" s="178"/>
      <c r="C1060" s="175"/>
      <c r="D1060" s="175"/>
      <c r="E1060" s="175"/>
      <c r="F1060" s="175"/>
      <c r="G1060" s="175"/>
      <c r="H1060" s="175"/>
      <c r="J1060" s="110"/>
      <c r="K1060" s="110"/>
    </row>
    <row r="1061" spans="1:11" ht="15" hidden="1" x14ac:dyDescent="0.2">
      <c r="A1061" s="177">
        <v>25</v>
      </c>
      <c r="B1061" s="178"/>
      <c r="C1061" s="175"/>
      <c r="D1061" s="175"/>
      <c r="E1061" s="175"/>
      <c r="F1061" s="175"/>
      <c r="G1061" s="175"/>
      <c r="H1061" s="175"/>
      <c r="J1061" s="110"/>
      <c r="K1061" s="110"/>
    </row>
    <row r="1062" spans="1:11" ht="15" hidden="1" x14ac:dyDescent="0.2">
      <c r="A1062" s="177">
        <v>26</v>
      </c>
      <c r="B1062" s="178"/>
      <c r="C1062" s="175"/>
      <c r="D1062" s="175"/>
      <c r="E1062" s="175"/>
      <c r="F1062" s="175"/>
      <c r="G1062" s="175"/>
      <c r="H1062" s="175"/>
      <c r="J1062" s="110"/>
      <c r="K1062" s="110"/>
    </row>
    <row r="1063" spans="1:11" ht="15" hidden="1" x14ac:dyDescent="0.2">
      <c r="A1063" s="177">
        <v>27</v>
      </c>
      <c r="B1063" s="178"/>
      <c r="C1063" s="175"/>
      <c r="D1063" s="175"/>
      <c r="E1063" s="175"/>
      <c r="F1063" s="175"/>
      <c r="G1063" s="175"/>
      <c r="H1063" s="175"/>
      <c r="J1063" s="110"/>
      <c r="K1063" s="110"/>
    </row>
    <row r="1064" spans="1:11" ht="15" hidden="1" x14ac:dyDescent="0.2">
      <c r="A1064" s="177">
        <v>28</v>
      </c>
      <c r="B1064" s="178"/>
      <c r="C1064" s="175"/>
      <c r="D1064" s="175"/>
      <c r="E1064" s="175"/>
      <c r="F1064" s="175"/>
      <c r="G1064" s="175"/>
      <c r="H1064" s="175"/>
      <c r="J1064" s="110"/>
      <c r="K1064" s="110"/>
    </row>
    <row r="1065" spans="1:11" ht="15" hidden="1" x14ac:dyDescent="0.2">
      <c r="A1065" s="177">
        <v>29</v>
      </c>
      <c r="B1065" s="178"/>
      <c r="C1065" s="175"/>
      <c r="D1065" s="175"/>
      <c r="E1065" s="175"/>
      <c r="F1065" s="175"/>
      <c r="G1065" s="175"/>
      <c r="H1065" s="175"/>
      <c r="J1065" s="110"/>
      <c r="K1065" s="110"/>
    </row>
    <row r="1066" spans="1:11" ht="15" hidden="1" x14ac:dyDescent="0.2">
      <c r="A1066" s="177">
        <v>30</v>
      </c>
      <c r="B1066" s="178"/>
      <c r="C1066" s="175"/>
      <c r="D1066" s="175"/>
      <c r="E1066" s="175"/>
      <c r="F1066" s="175"/>
      <c r="G1066" s="175"/>
      <c r="H1066" s="175"/>
      <c r="J1066" s="110"/>
      <c r="K1066" s="110"/>
    </row>
    <row r="1067" spans="1:11" ht="15" hidden="1" x14ac:dyDescent="0.2">
      <c r="A1067" s="177">
        <v>31</v>
      </c>
      <c r="B1067" s="178"/>
      <c r="C1067" s="175"/>
      <c r="D1067" s="175"/>
      <c r="E1067" s="175"/>
      <c r="F1067" s="175"/>
      <c r="G1067" s="175"/>
      <c r="H1067" s="175"/>
      <c r="J1067" s="110"/>
      <c r="K1067" s="110"/>
    </row>
    <row r="1068" spans="1:11" ht="15" hidden="1" x14ac:dyDescent="0.2">
      <c r="A1068" s="177">
        <v>32</v>
      </c>
      <c r="B1068" s="178"/>
      <c r="C1068" s="175"/>
      <c r="D1068" s="175"/>
      <c r="E1068" s="175"/>
      <c r="F1068" s="175"/>
      <c r="G1068" s="175"/>
      <c r="H1068" s="175"/>
      <c r="J1068" s="110"/>
      <c r="K1068" s="110"/>
    </row>
    <row r="1069" spans="1:11" ht="15" hidden="1" x14ac:dyDescent="0.2">
      <c r="A1069" s="177">
        <v>33</v>
      </c>
      <c r="B1069" s="178"/>
      <c r="C1069" s="175"/>
      <c r="D1069" s="175"/>
      <c r="E1069" s="175"/>
      <c r="F1069" s="175"/>
      <c r="G1069" s="175"/>
      <c r="H1069" s="175"/>
      <c r="J1069" s="110"/>
      <c r="K1069" s="110"/>
    </row>
    <row r="1070" spans="1:11" ht="15" hidden="1" x14ac:dyDescent="0.2">
      <c r="A1070" s="177">
        <v>34</v>
      </c>
      <c r="B1070" s="178"/>
      <c r="C1070" s="175"/>
      <c r="D1070" s="175"/>
      <c r="E1070" s="175"/>
      <c r="F1070" s="175"/>
      <c r="G1070" s="175"/>
      <c r="H1070" s="175"/>
      <c r="J1070" s="110"/>
      <c r="K1070" s="110"/>
    </row>
    <row r="1071" spans="1:11" ht="15" hidden="1" x14ac:dyDescent="0.2">
      <c r="A1071" s="177">
        <v>35</v>
      </c>
      <c r="B1071" s="178"/>
      <c r="C1071" s="175"/>
      <c r="D1071" s="175"/>
      <c r="E1071" s="175"/>
      <c r="F1071" s="175"/>
      <c r="G1071" s="175"/>
      <c r="H1071" s="175"/>
      <c r="J1071" s="110"/>
      <c r="K1071" s="110"/>
    </row>
    <row r="1072" spans="1:11" ht="15" hidden="1" x14ac:dyDescent="0.2">
      <c r="A1072" s="177">
        <v>36</v>
      </c>
      <c r="B1072" s="178"/>
      <c r="C1072" s="175"/>
      <c r="D1072" s="175"/>
      <c r="E1072" s="175"/>
      <c r="F1072" s="175"/>
      <c r="G1072" s="175"/>
      <c r="H1072" s="175"/>
      <c r="J1072" s="110"/>
      <c r="K1072" s="110"/>
    </row>
    <row r="1073" spans="1:11" ht="15" hidden="1" x14ac:dyDescent="0.2">
      <c r="A1073" s="177">
        <v>37</v>
      </c>
      <c r="B1073" s="178"/>
      <c r="C1073" s="175"/>
      <c r="D1073" s="175"/>
      <c r="E1073" s="175"/>
      <c r="F1073" s="175"/>
      <c r="G1073" s="175"/>
      <c r="H1073" s="175"/>
      <c r="J1073" s="110"/>
      <c r="K1073" s="110"/>
    </row>
    <row r="1074" spans="1:11" ht="15" hidden="1" x14ac:dyDescent="0.2">
      <c r="A1074" s="177">
        <v>38</v>
      </c>
      <c r="B1074" s="178"/>
      <c r="C1074" s="175"/>
      <c r="D1074" s="175"/>
      <c r="E1074" s="175"/>
      <c r="F1074" s="175"/>
      <c r="G1074" s="175"/>
      <c r="H1074" s="175"/>
      <c r="J1074" s="110"/>
      <c r="K1074" s="110"/>
    </row>
    <row r="1075" spans="1:11" ht="15" hidden="1" x14ac:dyDescent="0.2">
      <c r="A1075" s="177">
        <v>39</v>
      </c>
      <c r="B1075" s="178"/>
      <c r="C1075" s="175"/>
      <c r="D1075" s="175"/>
      <c r="E1075" s="175"/>
      <c r="F1075" s="175"/>
      <c r="G1075" s="175"/>
      <c r="H1075" s="175"/>
      <c r="J1075" s="110"/>
      <c r="K1075" s="110"/>
    </row>
    <row r="1076" spans="1:11" ht="15" hidden="1" x14ac:dyDescent="0.2">
      <c r="A1076" s="177">
        <v>40</v>
      </c>
      <c r="B1076" s="178"/>
      <c r="C1076" s="175"/>
      <c r="D1076" s="175"/>
      <c r="E1076" s="175"/>
      <c r="F1076" s="175"/>
      <c r="G1076" s="175"/>
      <c r="H1076" s="175"/>
      <c r="J1076" s="110"/>
      <c r="K1076" s="110"/>
    </row>
    <row r="1077" spans="1:11" ht="15" hidden="1" x14ac:dyDescent="0.2">
      <c r="A1077" s="177">
        <v>41</v>
      </c>
      <c r="B1077" s="178"/>
      <c r="C1077" s="175"/>
      <c r="D1077" s="175"/>
      <c r="E1077" s="175"/>
      <c r="F1077" s="175"/>
      <c r="G1077" s="175"/>
      <c r="H1077" s="175"/>
      <c r="J1077" s="110"/>
      <c r="K1077" s="110"/>
    </row>
    <row r="1078" spans="1:11" ht="15" hidden="1" x14ac:dyDescent="0.2">
      <c r="A1078" s="177">
        <v>42</v>
      </c>
      <c r="B1078" s="178"/>
      <c r="C1078" s="175"/>
      <c r="D1078" s="175"/>
      <c r="E1078" s="175"/>
      <c r="F1078" s="175"/>
      <c r="G1078" s="175"/>
      <c r="H1078" s="175"/>
      <c r="J1078" s="110"/>
      <c r="K1078" s="110"/>
    </row>
    <row r="1079" spans="1:11" ht="15" hidden="1" x14ac:dyDescent="0.2">
      <c r="A1079" s="177">
        <v>43</v>
      </c>
      <c r="B1079" s="178"/>
      <c r="C1079" s="175"/>
      <c r="D1079" s="175"/>
      <c r="E1079" s="175"/>
      <c r="F1079" s="175"/>
      <c r="G1079" s="175"/>
      <c r="H1079" s="175"/>
      <c r="J1079" s="110"/>
      <c r="K1079" s="110"/>
    </row>
    <row r="1080" spans="1:11" ht="15" hidden="1" x14ac:dyDescent="0.2">
      <c r="A1080" s="177">
        <v>44</v>
      </c>
      <c r="B1080" s="178"/>
      <c r="C1080" s="175"/>
      <c r="D1080" s="175"/>
      <c r="E1080" s="175"/>
      <c r="F1080" s="175"/>
      <c r="G1080" s="175"/>
      <c r="H1080" s="175"/>
      <c r="J1080" s="110"/>
      <c r="K1080" s="110"/>
    </row>
    <row r="1081" spans="1:11" ht="15" hidden="1" x14ac:dyDescent="0.2">
      <c r="A1081" s="177">
        <v>45</v>
      </c>
      <c r="B1081" s="178"/>
      <c r="C1081" s="175"/>
      <c r="D1081" s="175"/>
      <c r="E1081" s="175"/>
      <c r="F1081" s="175"/>
      <c r="G1081" s="175"/>
      <c r="H1081" s="175"/>
      <c r="J1081" s="110"/>
      <c r="K1081" s="110"/>
    </row>
    <row r="1082" spans="1:11" ht="15" hidden="1" x14ac:dyDescent="0.2">
      <c r="A1082" s="177">
        <v>46</v>
      </c>
      <c r="B1082" s="178"/>
      <c r="C1082" s="175"/>
      <c r="D1082" s="175"/>
      <c r="E1082" s="175"/>
      <c r="F1082" s="175"/>
      <c r="G1082" s="175"/>
      <c r="H1082" s="175"/>
      <c r="J1082" s="110"/>
      <c r="K1082" s="110"/>
    </row>
    <row r="1083" spans="1:11" ht="15" hidden="1" x14ac:dyDescent="0.2">
      <c r="A1083" s="177">
        <v>47</v>
      </c>
      <c r="B1083" s="178"/>
      <c r="C1083" s="175"/>
      <c r="D1083" s="175"/>
      <c r="E1083" s="175"/>
      <c r="F1083" s="175"/>
      <c r="G1083" s="175"/>
      <c r="H1083" s="175"/>
      <c r="J1083" s="110"/>
      <c r="K1083" s="110"/>
    </row>
    <row r="1084" spans="1:11" ht="15" hidden="1" x14ac:dyDescent="0.2">
      <c r="A1084" s="177">
        <v>48</v>
      </c>
      <c r="B1084" s="178"/>
      <c r="C1084" s="175"/>
      <c r="D1084" s="175"/>
      <c r="E1084" s="175"/>
      <c r="F1084" s="175"/>
      <c r="G1084" s="175"/>
      <c r="H1084" s="175"/>
      <c r="J1084" s="110"/>
      <c r="K1084" s="110"/>
    </row>
    <row r="1085" spans="1:11" ht="15" hidden="1" x14ac:dyDescent="0.2">
      <c r="A1085" s="177">
        <v>49</v>
      </c>
      <c r="B1085" s="178"/>
      <c r="C1085" s="175"/>
      <c r="D1085" s="175"/>
      <c r="E1085" s="175"/>
      <c r="F1085" s="175"/>
      <c r="G1085" s="175"/>
      <c r="H1085" s="175"/>
      <c r="J1085" s="110"/>
      <c r="K1085" s="110"/>
    </row>
    <row r="1086" spans="1:11" ht="15" hidden="1" x14ac:dyDescent="0.2">
      <c r="A1086" s="177">
        <v>50</v>
      </c>
      <c r="B1086" s="178"/>
      <c r="C1086" s="175"/>
      <c r="D1086" s="175"/>
      <c r="E1086" s="175"/>
      <c r="F1086" s="175"/>
      <c r="G1086" s="175"/>
      <c r="H1086" s="175"/>
      <c r="J1086" s="110"/>
      <c r="K1086" s="110"/>
    </row>
    <row r="1087" spans="1:11" ht="15" hidden="1" x14ac:dyDescent="0.2">
      <c r="A1087" s="177">
        <v>51</v>
      </c>
      <c r="B1087" s="178"/>
      <c r="C1087" s="175"/>
      <c r="D1087" s="175"/>
      <c r="E1087" s="175"/>
      <c r="F1087" s="175"/>
      <c r="G1087" s="175"/>
      <c r="H1087" s="175"/>
      <c r="J1087" s="110"/>
      <c r="K1087" s="110"/>
    </row>
    <row r="1088" spans="1:11" ht="15" hidden="1" x14ac:dyDescent="0.2">
      <c r="A1088" s="177">
        <v>52</v>
      </c>
      <c r="B1088" s="178"/>
      <c r="C1088" s="175"/>
      <c r="D1088" s="175"/>
      <c r="E1088" s="175"/>
      <c r="F1088" s="175"/>
      <c r="G1088" s="175"/>
      <c r="H1088" s="175"/>
      <c r="J1088" s="110"/>
      <c r="K1088" s="110"/>
    </row>
    <row r="1089" spans="1:11" ht="15" hidden="1" x14ac:dyDescent="0.2">
      <c r="A1089" s="177">
        <v>53</v>
      </c>
      <c r="B1089" s="178"/>
      <c r="C1089" s="175"/>
      <c r="D1089" s="175"/>
      <c r="E1089" s="175"/>
      <c r="F1089" s="175"/>
      <c r="G1089" s="175"/>
      <c r="H1089" s="175"/>
      <c r="J1089" s="110"/>
      <c r="K1089" s="110"/>
    </row>
    <row r="1090" spans="1:11" ht="15" hidden="1" x14ac:dyDescent="0.2">
      <c r="A1090" s="177">
        <v>54</v>
      </c>
      <c r="B1090" s="181"/>
      <c r="C1090" s="175"/>
      <c r="D1090" s="175"/>
      <c r="E1090" s="175"/>
      <c r="F1090" s="175"/>
      <c r="G1090" s="175"/>
      <c r="H1090" s="175"/>
      <c r="J1090" s="110"/>
      <c r="K1090" s="110"/>
    </row>
    <row r="1091" spans="1:11" ht="15" hidden="1" x14ac:dyDescent="0.2">
      <c r="A1091" s="177">
        <v>55</v>
      </c>
      <c r="B1091" s="181"/>
      <c r="C1091" s="175"/>
      <c r="D1091" s="175"/>
      <c r="E1091" s="175"/>
      <c r="F1091" s="175"/>
      <c r="G1091" s="175"/>
      <c r="H1091" s="175"/>
      <c r="J1091" s="110"/>
      <c r="K1091" s="110"/>
    </row>
    <row r="1092" spans="1:11" ht="15" hidden="1" x14ac:dyDescent="0.2">
      <c r="A1092" s="177">
        <v>56</v>
      </c>
      <c r="B1092" s="181"/>
      <c r="C1092" s="175"/>
      <c r="D1092" s="175"/>
      <c r="E1092" s="175"/>
      <c r="F1092" s="175"/>
      <c r="G1092" s="175"/>
      <c r="H1092" s="175"/>
      <c r="J1092" s="110"/>
      <c r="K1092" s="110"/>
    </row>
    <row r="1093" spans="1:11" ht="15" hidden="1" x14ac:dyDescent="0.2">
      <c r="A1093" s="177">
        <v>57</v>
      </c>
      <c r="B1093" s="181"/>
      <c r="C1093" s="175"/>
      <c r="D1093" s="175"/>
      <c r="E1093" s="175"/>
      <c r="F1093" s="175"/>
      <c r="G1093" s="175"/>
      <c r="H1093" s="175"/>
      <c r="J1093" s="110"/>
      <c r="K1093" s="110"/>
    </row>
    <row r="1094" spans="1:11" ht="15" hidden="1" x14ac:dyDescent="0.2">
      <c r="A1094" s="177">
        <v>58</v>
      </c>
      <c r="B1094" s="181"/>
      <c r="C1094" s="175"/>
      <c r="D1094" s="175"/>
      <c r="E1094" s="175"/>
      <c r="F1094" s="175"/>
      <c r="G1094" s="175"/>
      <c r="H1094" s="175"/>
      <c r="J1094" s="110"/>
      <c r="K1094" s="110"/>
    </row>
    <row r="1095" spans="1:11" ht="15" hidden="1" x14ac:dyDescent="0.2">
      <c r="A1095" s="177">
        <v>59</v>
      </c>
      <c r="B1095" s="181"/>
      <c r="C1095" s="175"/>
      <c r="D1095" s="175"/>
      <c r="E1095" s="175"/>
      <c r="F1095" s="175"/>
      <c r="G1095" s="175"/>
      <c r="H1095" s="175"/>
      <c r="J1095" s="110"/>
      <c r="K1095" s="110"/>
    </row>
    <row r="1096" spans="1:11" ht="15" hidden="1" x14ac:dyDescent="0.2">
      <c r="A1096" s="177">
        <v>60</v>
      </c>
      <c r="B1096" s="181"/>
      <c r="C1096" s="175"/>
      <c r="D1096" s="175"/>
      <c r="E1096" s="175"/>
      <c r="F1096" s="175"/>
      <c r="G1096" s="175"/>
      <c r="H1096" s="175"/>
      <c r="J1096" s="110"/>
      <c r="K1096" s="110"/>
    </row>
    <row r="1097" spans="1:11" ht="15" hidden="1" x14ac:dyDescent="0.2">
      <c r="A1097" s="177">
        <v>61</v>
      </c>
      <c r="B1097" s="181"/>
      <c r="C1097" s="175"/>
      <c r="D1097" s="175"/>
      <c r="E1097" s="175"/>
      <c r="F1097" s="175"/>
      <c r="G1097" s="175"/>
      <c r="H1097" s="175"/>
      <c r="J1097" s="110"/>
      <c r="K1097" s="110"/>
    </row>
    <row r="1098" spans="1:11" ht="15" hidden="1" x14ac:dyDescent="0.2">
      <c r="A1098" s="177">
        <v>62</v>
      </c>
      <c r="B1098" s="181"/>
      <c r="C1098" s="175"/>
      <c r="D1098" s="175"/>
      <c r="E1098" s="175"/>
      <c r="F1098" s="175"/>
      <c r="G1098" s="175"/>
      <c r="H1098" s="175"/>
      <c r="J1098" s="110"/>
      <c r="K1098" s="110"/>
    </row>
    <row r="1099" spans="1:11" ht="15" hidden="1" x14ac:dyDescent="0.2">
      <c r="A1099" s="177">
        <v>63</v>
      </c>
      <c r="B1099" s="181"/>
      <c r="C1099" s="175"/>
      <c r="D1099" s="175"/>
      <c r="E1099" s="175"/>
      <c r="F1099" s="175"/>
      <c r="G1099" s="175"/>
      <c r="H1099" s="175"/>
      <c r="J1099" s="110"/>
      <c r="K1099" s="110"/>
    </row>
    <row r="1100" spans="1:11" ht="15" hidden="1" x14ac:dyDescent="0.2">
      <c r="A1100" s="177">
        <v>64</v>
      </c>
      <c r="B1100" s="181"/>
      <c r="C1100" s="175"/>
      <c r="D1100" s="175"/>
      <c r="E1100" s="175"/>
      <c r="F1100" s="175"/>
      <c r="G1100" s="175"/>
      <c r="H1100" s="175"/>
      <c r="J1100" s="110"/>
      <c r="K1100" s="110"/>
    </row>
    <row r="1101" spans="1:11" ht="15" hidden="1" x14ac:dyDescent="0.2">
      <c r="A1101" s="177">
        <v>65</v>
      </c>
      <c r="B1101" s="181"/>
      <c r="C1101" s="175"/>
      <c r="D1101" s="175"/>
      <c r="E1101" s="175"/>
      <c r="F1101" s="175"/>
      <c r="G1101" s="175"/>
      <c r="H1101" s="175"/>
      <c r="J1101" s="110"/>
      <c r="K1101" s="110"/>
    </row>
    <row r="1102" spans="1:11" ht="15" hidden="1" x14ac:dyDescent="0.2">
      <c r="A1102" s="177">
        <v>66</v>
      </c>
      <c r="B1102" s="181"/>
      <c r="C1102" s="175"/>
      <c r="D1102" s="175"/>
      <c r="E1102" s="175"/>
      <c r="F1102" s="175"/>
      <c r="G1102" s="175"/>
      <c r="H1102" s="175"/>
      <c r="J1102" s="110"/>
      <c r="K1102" s="110"/>
    </row>
    <row r="1103" spans="1:11" ht="15" hidden="1" x14ac:dyDescent="0.2">
      <c r="A1103" s="177">
        <v>67</v>
      </c>
      <c r="B1103" s="181"/>
      <c r="C1103" s="175"/>
      <c r="D1103" s="175"/>
      <c r="E1103" s="175"/>
      <c r="F1103" s="175"/>
      <c r="G1103" s="175"/>
      <c r="H1103" s="175"/>
      <c r="J1103" s="110"/>
      <c r="K1103" s="110"/>
    </row>
    <row r="1104" spans="1:11" ht="15" hidden="1" x14ac:dyDescent="0.2">
      <c r="A1104" s="177">
        <v>68</v>
      </c>
      <c r="B1104" s="181"/>
      <c r="C1104" s="175"/>
      <c r="D1104" s="175"/>
      <c r="E1104" s="175"/>
      <c r="F1104" s="175"/>
      <c r="G1104" s="175"/>
      <c r="H1104" s="175"/>
      <c r="J1104" s="110"/>
      <c r="K1104" s="110"/>
    </row>
    <row r="1105" spans="1:11" ht="15" hidden="1" x14ac:dyDescent="0.2">
      <c r="A1105" s="177">
        <v>69</v>
      </c>
      <c r="B1105" s="181"/>
      <c r="C1105" s="175"/>
      <c r="D1105" s="175"/>
      <c r="E1105" s="175"/>
      <c r="F1105" s="175"/>
      <c r="G1105" s="175"/>
      <c r="H1105" s="175"/>
      <c r="J1105" s="110"/>
      <c r="K1105" s="110"/>
    </row>
    <row r="1106" spans="1:11" ht="15" hidden="1" x14ac:dyDescent="0.2">
      <c r="A1106" s="177">
        <v>70</v>
      </c>
      <c r="B1106" s="181"/>
      <c r="C1106" s="175"/>
      <c r="D1106" s="175"/>
      <c r="E1106" s="175"/>
      <c r="F1106" s="175"/>
      <c r="G1106" s="175"/>
      <c r="H1106" s="175"/>
      <c r="J1106" s="110"/>
      <c r="K1106" s="110"/>
    </row>
    <row r="1107" spans="1:11" ht="15" hidden="1" x14ac:dyDescent="0.2">
      <c r="A1107" s="177">
        <v>71</v>
      </c>
      <c r="B1107" s="181"/>
      <c r="C1107" s="175"/>
      <c r="D1107" s="175"/>
      <c r="E1107" s="175"/>
      <c r="F1107" s="175"/>
      <c r="G1107" s="175"/>
      <c r="H1107" s="175"/>
      <c r="J1107" s="110"/>
      <c r="K1107" s="110"/>
    </row>
    <row r="1108" spans="1:11" ht="15" hidden="1" x14ac:dyDescent="0.2">
      <c r="A1108" s="177">
        <v>72</v>
      </c>
      <c r="B1108" s="181"/>
      <c r="C1108" s="175"/>
      <c r="D1108" s="175"/>
      <c r="E1108" s="175"/>
      <c r="F1108" s="175"/>
      <c r="G1108" s="175"/>
      <c r="H1108" s="175"/>
      <c r="J1108" s="110"/>
      <c r="K1108" s="110"/>
    </row>
    <row r="1109" spans="1:11" ht="15" hidden="1" x14ac:dyDescent="0.2">
      <c r="A1109" s="177">
        <v>73</v>
      </c>
      <c r="B1109" s="181"/>
      <c r="C1109" s="175"/>
      <c r="D1109" s="175"/>
      <c r="E1109" s="175"/>
      <c r="F1109" s="175"/>
      <c r="G1109" s="175"/>
      <c r="H1109" s="175"/>
      <c r="J1109" s="110"/>
      <c r="K1109" s="110"/>
    </row>
    <row r="1110" spans="1:11" ht="15" hidden="1" x14ac:dyDescent="0.2">
      <c r="A1110" s="177">
        <v>74</v>
      </c>
      <c r="B1110" s="181"/>
      <c r="C1110" s="175"/>
      <c r="D1110" s="175"/>
      <c r="E1110" s="175"/>
      <c r="F1110" s="175"/>
      <c r="G1110" s="175"/>
      <c r="H1110" s="175"/>
      <c r="J1110" s="110"/>
      <c r="K1110" s="110"/>
    </row>
    <row r="1111" spans="1:11" ht="15" hidden="1" x14ac:dyDescent="0.2">
      <c r="A1111" s="177">
        <v>75</v>
      </c>
      <c r="B1111" s="181"/>
      <c r="C1111" s="175"/>
      <c r="D1111" s="175"/>
      <c r="E1111" s="175"/>
      <c r="F1111" s="175"/>
      <c r="G1111" s="175"/>
      <c r="H1111" s="175"/>
      <c r="J1111" s="110"/>
      <c r="K1111" s="110"/>
    </row>
    <row r="1112" spans="1:11" ht="15" hidden="1" x14ac:dyDescent="0.2">
      <c r="A1112" s="177">
        <v>76</v>
      </c>
      <c r="B1112" s="181"/>
      <c r="C1112" s="175"/>
      <c r="D1112" s="175"/>
      <c r="E1112" s="175"/>
      <c r="F1112" s="175"/>
      <c r="G1112" s="175"/>
      <c r="H1112" s="175"/>
      <c r="J1112" s="110"/>
      <c r="K1112" s="110"/>
    </row>
    <row r="1113" spans="1:11" ht="15" hidden="1" x14ac:dyDescent="0.2">
      <c r="A1113" s="177">
        <v>77</v>
      </c>
      <c r="B1113" s="181"/>
      <c r="C1113" s="175"/>
      <c r="D1113" s="175"/>
      <c r="E1113" s="175"/>
      <c r="F1113" s="175"/>
      <c r="G1113" s="175"/>
      <c r="H1113" s="175"/>
      <c r="J1113" s="110"/>
      <c r="K1113" s="110"/>
    </row>
    <row r="1114" spans="1:11" ht="15" hidden="1" x14ac:dyDescent="0.2">
      <c r="A1114" s="177">
        <v>78</v>
      </c>
      <c r="B1114" s="181"/>
      <c r="C1114" s="175"/>
      <c r="D1114" s="175"/>
      <c r="E1114" s="175"/>
      <c r="F1114" s="175"/>
      <c r="G1114" s="175"/>
      <c r="H1114" s="175"/>
      <c r="J1114" s="110"/>
      <c r="K1114" s="110"/>
    </row>
    <row r="1115" spans="1:11" ht="15" hidden="1" x14ac:dyDescent="0.2">
      <c r="A1115" s="177">
        <v>79</v>
      </c>
      <c r="B1115" s="181"/>
      <c r="C1115" s="175"/>
      <c r="D1115" s="175"/>
      <c r="E1115" s="175"/>
      <c r="F1115" s="175"/>
      <c r="G1115" s="175"/>
      <c r="H1115" s="175"/>
      <c r="J1115" s="110"/>
      <c r="K1115" s="110"/>
    </row>
    <row r="1116" spans="1:11" ht="15" hidden="1" x14ac:dyDescent="0.2">
      <c r="A1116" s="177">
        <v>80</v>
      </c>
      <c r="B1116" s="181"/>
      <c r="C1116" s="175"/>
      <c r="D1116" s="175"/>
      <c r="E1116" s="175"/>
      <c r="F1116" s="175"/>
      <c r="G1116" s="175"/>
      <c r="H1116" s="175"/>
      <c r="J1116" s="110"/>
      <c r="K1116" s="110"/>
    </row>
    <row r="1117" spans="1:11" ht="15" hidden="1" x14ac:dyDescent="0.2">
      <c r="A1117" s="177">
        <v>81</v>
      </c>
      <c r="B1117" s="181"/>
      <c r="C1117" s="175"/>
      <c r="D1117" s="175"/>
      <c r="E1117" s="175"/>
      <c r="F1117" s="175"/>
      <c r="G1117" s="175"/>
      <c r="H1117" s="175"/>
      <c r="J1117" s="110"/>
      <c r="K1117" s="110"/>
    </row>
    <row r="1118" spans="1:11" ht="15" hidden="1" x14ac:dyDescent="0.2">
      <c r="A1118" s="177">
        <v>82</v>
      </c>
      <c r="B1118" s="181"/>
      <c r="C1118" s="175"/>
      <c r="D1118" s="175"/>
      <c r="E1118" s="175"/>
      <c r="F1118" s="175"/>
      <c r="G1118" s="175"/>
      <c r="H1118" s="175"/>
      <c r="J1118" s="110"/>
      <c r="K1118" s="110"/>
    </row>
    <row r="1119" spans="1:11" ht="15" hidden="1" x14ac:dyDescent="0.2">
      <c r="A1119" s="177">
        <v>83</v>
      </c>
      <c r="B1119" s="181"/>
      <c r="C1119" s="175"/>
      <c r="D1119" s="175"/>
      <c r="E1119" s="175"/>
      <c r="F1119" s="175"/>
      <c r="G1119" s="175"/>
      <c r="H1119" s="175"/>
      <c r="J1119" s="110"/>
      <c r="K1119" s="110"/>
    </row>
    <row r="1120" spans="1:11" ht="15" hidden="1" x14ac:dyDescent="0.2">
      <c r="A1120" s="177">
        <v>84</v>
      </c>
      <c r="B1120" s="181" t="s">
        <v>3</v>
      </c>
      <c r="C1120" s="175"/>
      <c r="D1120" s="175"/>
      <c r="E1120" s="175"/>
      <c r="F1120" s="175"/>
      <c r="G1120" s="175"/>
      <c r="H1120" s="175"/>
      <c r="J1120" s="110"/>
      <c r="K1120" s="110"/>
    </row>
    <row r="1121" spans="1:11" ht="15" hidden="1" x14ac:dyDescent="0.2">
      <c r="A1121" s="177">
        <v>1</v>
      </c>
      <c r="B1121" s="181" t="s">
        <v>4</v>
      </c>
      <c r="C1121" s="175"/>
      <c r="D1121" s="175"/>
      <c r="E1121" s="175"/>
      <c r="F1121" s="175"/>
      <c r="G1121" s="175"/>
      <c r="H1121" s="175"/>
      <c r="J1121" s="110"/>
      <c r="K1121" s="110"/>
    </row>
    <row r="1122" spans="1:11" ht="15" hidden="1" x14ac:dyDescent="0.2">
      <c r="A1122" s="177">
        <v>2</v>
      </c>
      <c r="B1122" s="181" t="s">
        <v>1</v>
      </c>
      <c r="C1122" s="175"/>
      <c r="D1122" s="175"/>
      <c r="E1122" s="175"/>
      <c r="F1122" s="175"/>
      <c r="G1122" s="175"/>
      <c r="H1122" s="175"/>
      <c r="J1122" s="110"/>
      <c r="K1122" s="110"/>
    </row>
    <row r="1123" spans="1:11" ht="14" hidden="1" x14ac:dyDescent="0.15">
      <c r="A1123" s="177">
        <v>3</v>
      </c>
      <c r="B1123" s="181" t="s">
        <v>5</v>
      </c>
      <c r="C1123" s="175"/>
      <c r="D1123" s="175"/>
      <c r="E1123" s="175"/>
      <c r="F1123" s="175"/>
      <c r="G1123" s="175"/>
      <c r="H1123" s="175"/>
    </row>
    <row r="1125" spans="1:11" ht="18" hidden="1" x14ac:dyDescent="0.2">
      <c r="A1125" s="279" t="s">
        <v>19</v>
      </c>
      <c r="B1125" s="280"/>
      <c r="C1125" s="280"/>
      <c r="D1125" s="280"/>
      <c r="E1125" s="280"/>
      <c r="F1125" s="280"/>
      <c r="G1125" s="280"/>
      <c r="H1125" s="280"/>
    </row>
    <row r="1126" spans="1:11" ht="18" hidden="1" x14ac:dyDescent="0.2">
      <c r="A1126" s="273" t="s">
        <v>6</v>
      </c>
      <c r="B1126" s="274"/>
      <c r="C1126" s="274"/>
      <c r="D1126" s="274"/>
      <c r="E1126" s="274"/>
      <c r="F1126" s="274"/>
      <c r="G1126" s="274"/>
      <c r="H1126" s="274"/>
      <c r="I1126" s="31"/>
    </row>
    <row r="1127" spans="1:11" hidden="1" x14ac:dyDescent="0.15">
      <c r="A1127" s="275" t="s">
        <v>0</v>
      </c>
      <c r="B1127" s="276"/>
      <c r="C1127" s="276"/>
      <c r="D1127" s="276"/>
      <c r="E1127" s="276"/>
      <c r="F1127" s="276"/>
      <c r="G1127" s="276"/>
      <c r="H1127" s="276"/>
    </row>
    <row r="1128" spans="1:11" hidden="1" x14ac:dyDescent="0.15">
      <c r="A1128" s="160" t="s">
        <v>2</v>
      </c>
      <c r="B1128" s="161" t="s">
        <v>2</v>
      </c>
      <c r="C1128" s="168">
        <v>10000</v>
      </c>
      <c r="D1128" s="168"/>
      <c r="E1128" s="168"/>
      <c r="F1128" s="168">
        <v>20000</v>
      </c>
      <c r="G1128" s="168"/>
      <c r="H1128" s="169"/>
    </row>
    <row r="1129" spans="1:11" ht="15" hidden="1" x14ac:dyDescent="0.2">
      <c r="A1129" s="160">
        <v>18</v>
      </c>
      <c r="B1129" s="161"/>
      <c r="C1129" s="186"/>
      <c r="D1129" s="186"/>
      <c r="E1129" s="186"/>
      <c r="F1129" s="186"/>
      <c r="G1129" s="182"/>
      <c r="H1129" s="175"/>
      <c r="J1129" s="110"/>
    </row>
    <row r="1130" spans="1:11" ht="15" hidden="1" x14ac:dyDescent="0.2">
      <c r="A1130" s="160">
        <v>19</v>
      </c>
      <c r="B1130" s="161"/>
      <c r="C1130" s="186"/>
      <c r="D1130" s="186"/>
      <c r="E1130" s="186"/>
      <c r="F1130" s="186"/>
      <c r="G1130" s="182"/>
      <c r="H1130" s="175"/>
    </row>
    <row r="1131" spans="1:11" ht="15" hidden="1" x14ac:dyDescent="0.2">
      <c r="A1131" s="160">
        <v>20</v>
      </c>
      <c r="B1131" s="161"/>
      <c r="C1131" s="186"/>
      <c r="D1131" s="186"/>
      <c r="E1131" s="186"/>
      <c r="F1131" s="186"/>
      <c r="G1131" s="182"/>
      <c r="H1131" s="175"/>
    </row>
    <row r="1132" spans="1:11" ht="15" hidden="1" x14ac:dyDescent="0.2">
      <c r="A1132" s="160">
        <v>21</v>
      </c>
      <c r="B1132" s="161"/>
      <c r="C1132" s="186"/>
      <c r="D1132" s="186"/>
      <c r="E1132" s="186"/>
      <c r="F1132" s="186"/>
      <c r="G1132" s="182"/>
      <c r="H1132" s="175"/>
    </row>
    <row r="1133" spans="1:11" ht="15" hidden="1" x14ac:dyDescent="0.2">
      <c r="A1133" s="160">
        <v>22</v>
      </c>
      <c r="B1133" s="161"/>
      <c r="C1133" s="186"/>
      <c r="D1133" s="186"/>
      <c r="E1133" s="186"/>
      <c r="F1133" s="186"/>
      <c r="G1133" s="182"/>
      <c r="H1133" s="175"/>
    </row>
    <row r="1134" spans="1:11" ht="15" hidden="1" x14ac:dyDescent="0.2">
      <c r="A1134" s="160">
        <v>23</v>
      </c>
      <c r="B1134" s="161"/>
      <c r="C1134" s="186"/>
      <c r="D1134" s="186"/>
      <c r="E1134" s="186"/>
      <c r="F1134" s="186"/>
      <c r="G1134" s="182"/>
      <c r="H1134" s="175"/>
    </row>
    <row r="1135" spans="1:11" ht="15" hidden="1" x14ac:dyDescent="0.2">
      <c r="A1135" s="160">
        <v>24</v>
      </c>
      <c r="B1135" s="161"/>
      <c r="C1135" s="186"/>
      <c r="D1135" s="186"/>
      <c r="E1135" s="186"/>
      <c r="F1135" s="186"/>
      <c r="G1135" s="182"/>
      <c r="H1135" s="175"/>
    </row>
    <row r="1136" spans="1:11" ht="15" hidden="1" x14ac:dyDescent="0.2">
      <c r="A1136" s="160">
        <v>25</v>
      </c>
      <c r="B1136" s="161"/>
      <c r="C1136" s="186"/>
      <c r="D1136" s="186"/>
      <c r="E1136" s="186"/>
      <c r="F1136" s="186"/>
      <c r="G1136" s="182"/>
      <c r="H1136" s="175"/>
    </row>
    <row r="1137" spans="1:8" ht="15" hidden="1" x14ac:dyDescent="0.2">
      <c r="A1137" s="160">
        <v>26</v>
      </c>
      <c r="B1137" s="161"/>
      <c r="C1137" s="186"/>
      <c r="D1137" s="186"/>
      <c r="E1137" s="186"/>
      <c r="F1137" s="186"/>
      <c r="G1137" s="182"/>
      <c r="H1137" s="175"/>
    </row>
    <row r="1138" spans="1:8" ht="15" hidden="1" x14ac:dyDescent="0.2">
      <c r="A1138" s="160">
        <v>27</v>
      </c>
      <c r="B1138" s="161"/>
      <c r="C1138" s="186"/>
      <c r="D1138" s="186"/>
      <c r="E1138" s="186"/>
      <c r="F1138" s="186"/>
      <c r="G1138" s="182"/>
      <c r="H1138" s="175"/>
    </row>
    <row r="1139" spans="1:8" ht="15" hidden="1" x14ac:dyDescent="0.2">
      <c r="A1139" s="160">
        <v>28</v>
      </c>
      <c r="B1139" s="161"/>
      <c r="C1139" s="186"/>
      <c r="D1139" s="186"/>
      <c r="E1139" s="186"/>
      <c r="F1139" s="186"/>
      <c r="G1139" s="182"/>
      <c r="H1139" s="175"/>
    </row>
    <row r="1140" spans="1:8" ht="15" hidden="1" x14ac:dyDescent="0.2">
      <c r="A1140" s="160">
        <v>29</v>
      </c>
      <c r="B1140" s="161"/>
      <c r="C1140" s="186"/>
      <c r="D1140" s="186"/>
      <c r="E1140" s="186"/>
      <c r="F1140" s="186"/>
      <c r="G1140" s="182"/>
      <c r="H1140" s="175"/>
    </row>
    <row r="1141" spans="1:8" ht="15" hidden="1" x14ac:dyDescent="0.2">
      <c r="A1141" s="160">
        <v>30</v>
      </c>
      <c r="B1141" s="161"/>
      <c r="C1141" s="186"/>
      <c r="D1141" s="186"/>
      <c r="E1141" s="186"/>
      <c r="F1141" s="186"/>
      <c r="G1141" s="182"/>
      <c r="H1141" s="175"/>
    </row>
    <row r="1142" spans="1:8" ht="15" hidden="1" x14ac:dyDescent="0.2">
      <c r="A1142" s="160">
        <v>31</v>
      </c>
      <c r="B1142" s="161"/>
      <c r="C1142" s="186"/>
      <c r="D1142" s="186"/>
      <c r="E1142" s="186"/>
      <c r="F1142" s="186"/>
      <c r="G1142" s="182"/>
      <c r="H1142" s="175"/>
    </row>
    <row r="1143" spans="1:8" ht="15" hidden="1" x14ac:dyDescent="0.2">
      <c r="A1143" s="160">
        <v>32</v>
      </c>
      <c r="B1143" s="161"/>
      <c r="C1143" s="186"/>
      <c r="D1143" s="186"/>
      <c r="E1143" s="186"/>
      <c r="F1143" s="186"/>
      <c r="G1143" s="182"/>
      <c r="H1143" s="175"/>
    </row>
    <row r="1144" spans="1:8" ht="15" hidden="1" x14ac:dyDescent="0.2">
      <c r="A1144" s="160">
        <v>33</v>
      </c>
      <c r="B1144" s="161"/>
      <c r="C1144" s="186"/>
      <c r="D1144" s="186"/>
      <c r="E1144" s="186"/>
      <c r="F1144" s="186"/>
      <c r="G1144" s="182"/>
      <c r="H1144" s="175"/>
    </row>
    <row r="1145" spans="1:8" ht="15" hidden="1" x14ac:dyDescent="0.2">
      <c r="A1145" s="160">
        <v>34</v>
      </c>
      <c r="B1145" s="161"/>
      <c r="C1145" s="186"/>
      <c r="D1145" s="186"/>
      <c r="E1145" s="186"/>
      <c r="F1145" s="186"/>
      <c r="G1145" s="182"/>
      <c r="H1145" s="175"/>
    </row>
    <row r="1146" spans="1:8" ht="15" hidden="1" x14ac:dyDescent="0.2">
      <c r="A1146" s="160">
        <v>35</v>
      </c>
      <c r="B1146" s="161"/>
      <c r="C1146" s="186"/>
      <c r="D1146" s="186"/>
      <c r="E1146" s="186"/>
      <c r="F1146" s="186"/>
      <c r="G1146" s="182"/>
      <c r="H1146" s="175"/>
    </row>
    <row r="1147" spans="1:8" ht="15" hidden="1" x14ac:dyDescent="0.2">
      <c r="A1147" s="160">
        <v>36</v>
      </c>
      <c r="B1147" s="161"/>
      <c r="C1147" s="186"/>
      <c r="D1147" s="186"/>
      <c r="E1147" s="186"/>
      <c r="F1147" s="186"/>
      <c r="G1147" s="182"/>
      <c r="H1147" s="175"/>
    </row>
    <row r="1148" spans="1:8" ht="15" hidden="1" x14ac:dyDescent="0.2">
      <c r="A1148" s="160">
        <v>37</v>
      </c>
      <c r="B1148" s="161"/>
      <c r="C1148" s="186"/>
      <c r="D1148" s="186"/>
      <c r="E1148" s="186"/>
      <c r="F1148" s="186"/>
      <c r="G1148" s="182"/>
      <c r="H1148" s="175"/>
    </row>
    <row r="1149" spans="1:8" ht="15" hidden="1" x14ac:dyDescent="0.2">
      <c r="A1149" s="160">
        <v>38</v>
      </c>
      <c r="B1149" s="161"/>
      <c r="C1149" s="186"/>
      <c r="D1149" s="186"/>
      <c r="E1149" s="186"/>
      <c r="F1149" s="186"/>
      <c r="G1149" s="182"/>
      <c r="H1149" s="175"/>
    </row>
    <row r="1150" spans="1:8" ht="15" hidden="1" x14ac:dyDescent="0.2">
      <c r="A1150" s="160">
        <v>39</v>
      </c>
      <c r="B1150" s="161"/>
      <c r="C1150" s="186"/>
      <c r="D1150" s="186"/>
      <c r="E1150" s="186"/>
      <c r="F1150" s="186"/>
      <c r="G1150" s="182"/>
      <c r="H1150" s="175"/>
    </row>
    <row r="1151" spans="1:8" ht="15" hidden="1" x14ac:dyDescent="0.2">
      <c r="A1151" s="160">
        <v>40</v>
      </c>
      <c r="B1151" s="161"/>
      <c r="C1151" s="186"/>
      <c r="D1151" s="186"/>
      <c r="E1151" s="186"/>
      <c r="F1151" s="186"/>
      <c r="G1151" s="182"/>
      <c r="H1151" s="175"/>
    </row>
    <row r="1152" spans="1:8" ht="15" hidden="1" x14ac:dyDescent="0.2">
      <c r="A1152" s="160">
        <v>41</v>
      </c>
      <c r="B1152" s="161"/>
      <c r="C1152" s="186"/>
      <c r="D1152" s="186"/>
      <c r="E1152" s="186"/>
      <c r="F1152" s="186"/>
      <c r="G1152" s="182"/>
      <c r="H1152" s="175"/>
    </row>
    <row r="1153" spans="1:8" ht="15" hidden="1" x14ac:dyDescent="0.2">
      <c r="A1153" s="160">
        <v>42</v>
      </c>
      <c r="B1153" s="161"/>
      <c r="C1153" s="186"/>
      <c r="D1153" s="186"/>
      <c r="E1153" s="186"/>
      <c r="F1153" s="186"/>
      <c r="G1153" s="182"/>
      <c r="H1153" s="175"/>
    </row>
    <row r="1154" spans="1:8" ht="15" hidden="1" x14ac:dyDescent="0.2">
      <c r="A1154" s="160">
        <v>43</v>
      </c>
      <c r="B1154" s="161"/>
      <c r="C1154" s="186"/>
      <c r="D1154" s="186"/>
      <c r="E1154" s="186"/>
      <c r="F1154" s="186"/>
      <c r="G1154" s="182"/>
      <c r="H1154" s="175"/>
    </row>
    <row r="1155" spans="1:8" ht="15" hidden="1" x14ac:dyDescent="0.2">
      <c r="A1155" s="160">
        <v>44</v>
      </c>
      <c r="B1155" s="161"/>
      <c r="C1155" s="186"/>
      <c r="D1155" s="186"/>
      <c r="E1155" s="186"/>
      <c r="F1155" s="186"/>
      <c r="G1155" s="182"/>
      <c r="H1155" s="175"/>
    </row>
    <row r="1156" spans="1:8" ht="15" hidden="1" x14ac:dyDescent="0.2">
      <c r="A1156" s="160">
        <v>45</v>
      </c>
      <c r="B1156" s="161"/>
      <c r="C1156" s="186"/>
      <c r="D1156" s="186"/>
      <c r="E1156" s="186"/>
      <c r="F1156" s="186"/>
      <c r="G1156" s="182"/>
      <c r="H1156" s="175"/>
    </row>
    <row r="1157" spans="1:8" ht="15" hidden="1" x14ac:dyDescent="0.2">
      <c r="A1157" s="160">
        <v>46</v>
      </c>
      <c r="B1157" s="161"/>
      <c r="C1157" s="186"/>
      <c r="D1157" s="186"/>
      <c r="E1157" s="186"/>
      <c r="F1157" s="186"/>
      <c r="G1157" s="182"/>
      <c r="H1157" s="175"/>
    </row>
    <row r="1158" spans="1:8" ht="15" hidden="1" x14ac:dyDescent="0.2">
      <c r="A1158" s="160">
        <v>47</v>
      </c>
      <c r="B1158" s="161"/>
      <c r="C1158" s="186"/>
      <c r="D1158" s="186"/>
      <c r="E1158" s="186"/>
      <c r="F1158" s="186"/>
      <c r="G1158" s="182"/>
      <c r="H1158" s="175"/>
    </row>
    <row r="1159" spans="1:8" ht="15" hidden="1" x14ac:dyDescent="0.2">
      <c r="A1159" s="160">
        <v>48</v>
      </c>
      <c r="B1159" s="161"/>
      <c r="C1159" s="186"/>
      <c r="D1159" s="186"/>
      <c r="E1159" s="186"/>
      <c r="F1159" s="186"/>
      <c r="G1159" s="182"/>
      <c r="H1159" s="175"/>
    </row>
    <row r="1160" spans="1:8" ht="15" hidden="1" x14ac:dyDescent="0.2">
      <c r="A1160" s="160">
        <v>49</v>
      </c>
      <c r="B1160" s="161"/>
      <c r="C1160" s="186"/>
      <c r="D1160" s="186"/>
      <c r="E1160" s="186"/>
      <c r="F1160" s="186"/>
      <c r="G1160" s="182"/>
      <c r="H1160" s="175"/>
    </row>
    <row r="1161" spans="1:8" ht="15" hidden="1" x14ac:dyDescent="0.2">
      <c r="A1161" s="160">
        <v>50</v>
      </c>
      <c r="B1161" s="161"/>
      <c r="C1161" s="186"/>
      <c r="D1161" s="186"/>
      <c r="E1161" s="186"/>
      <c r="F1161" s="186"/>
      <c r="G1161" s="182"/>
      <c r="H1161" s="175"/>
    </row>
    <row r="1162" spans="1:8" ht="15" hidden="1" x14ac:dyDescent="0.2">
      <c r="A1162" s="160">
        <v>51</v>
      </c>
      <c r="B1162" s="161"/>
      <c r="C1162" s="186"/>
      <c r="D1162" s="186"/>
      <c r="E1162" s="186"/>
      <c r="F1162" s="186"/>
      <c r="G1162" s="182"/>
      <c r="H1162" s="175"/>
    </row>
    <row r="1163" spans="1:8" ht="15" hidden="1" x14ac:dyDescent="0.2">
      <c r="A1163" s="160">
        <v>52</v>
      </c>
      <c r="B1163" s="161"/>
      <c r="C1163" s="186"/>
      <c r="D1163" s="186"/>
      <c r="E1163" s="186"/>
      <c r="F1163" s="186"/>
      <c r="G1163" s="182"/>
      <c r="H1163" s="175"/>
    </row>
    <row r="1164" spans="1:8" ht="15" hidden="1" x14ac:dyDescent="0.2">
      <c r="A1164" s="160">
        <v>53</v>
      </c>
      <c r="B1164" s="161"/>
      <c r="C1164" s="186"/>
      <c r="D1164" s="186"/>
      <c r="E1164" s="186"/>
      <c r="F1164" s="186"/>
      <c r="G1164" s="182"/>
      <c r="H1164" s="175"/>
    </row>
    <row r="1165" spans="1:8" ht="15" hidden="1" x14ac:dyDescent="0.2">
      <c r="A1165" s="160">
        <v>54</v>
      </c>
      <c r="B1165" s="164"/>
      <c r="C1165" s="186"/>
      <c r="D1165" s="186"/>
      <c r="E1165" s="186"/>
      <c r="F1165" s="186"/>
      <c r="G1165" s="182"/>
      <c r="H1165" s="175"/>
    </row>
    <row r="1166" spans="1:8" ht="15" hidden="1" x14ac:dyDescent="0.2">
      <c r="A1166" s="160">
        <v>55</v>
      </c>
      <c r="B1166" s="164"/>
      <c r="C1166" s="186"/>
      <c r="D1166" s="186"/>
      <c r="E1166" s="186"/>
      <c r="F1166" s="186"/>
      <c r="G1166" s="182"/>
      <c r="H1166" s="175"/>
    </row>
    <row r="1167" spans="1:8" ht="15" hidden="1" x14ac:dyDescent="0.2">
      <c r="A1167" s="160">
        <v>56</v>
      </c>
      <c r="B1167" s="164"/>
      <c r="C1167" s="186"/>
      <c r="D1167" s="186"/>
      <c r="E1167" s="186"/>
      <c r="F1167" s="186"/>
      <c r="G1167" s="182"/>
      <c r="H1167" s="175"/>
    </row>
    <row r="1168" spans="1:8" ht="15" hidden="1" x14ac:dyDescent="0.2">
      <c r="A1168" s="160">
        <v>57</v>
      </c>
      <c r="B1168" s="164"/>
      <c r="C1168" s="186"/>
      <c r="D1168" s="186"/>
      <c r="E1168" s="186"/>
      <c r="F1168" s="186"/>
      <c r="G1168" s="182"/>
      <c r="H1168" s="175"/>
    </row>
    <row r="1169" spans="1:8" ht="15" hidden="1" x14ac:dyDescent="0.2">
      <c r="A1169" s="160">
        <v>58</v>
      </c>
      <c r="B1169" s="164"/>
      <c r="C1169" s="186"/>
      <c r="D1169" s="186"/>
      <c r="E1169" s="186"/>
      <c r="F1169" s="186"/>
      <c r="G1169" s="182"/>
      <c r="H1169" s="175"/>
    </row>
    <row r="1170" spans="1:8" ht="15" hidden="1" x14ac:dyDescent="0.2">
      <c r="A1170" s="160">
        <v>59</v>
      </c>
      <c r="B1170" s="164"/>
      <c r="C1170" s="186"/>
      <c r="D1170" s="186"/>
      <c r="E1170" s="186"/>
      <c r="F1170" s="186"/>
      <c r="G1170" s="182"/>
      <c r="H1170" s="175"/>
    </row>
    <row r="1171" spans="1:8" ht="15" hidden="1" x14ac:dyDescent="0.2">
      <c r="A1171" s="160">
        <v>60</v>
      </c>
      <c r="B1171" s="164"/>
      <c r="C1171" s="186"/>
      <c r="D1171" s="186"/>
      <c r="E1171" s="186"/>
      <c r="F1171" s="186"/>
      <c r="G1171" s="182"/>
      <c r="H1171" s="175"/>
    </row>
    <row r="1172" spans="1:8" ht="15" hidden="1" x14ac:dyDescent="0.2">
      <c r="A1172" s="160">
        <v>61</v>
      </c>
      <c r="B1172" s="164"/>
      <c r="C1172" s="186"/>
      <c r="D1172" s="186"/>
      <c r="E1172" s="186"/>
      <c r="F1172" s="186"/>
      <c r="G1172" s="182"/>
      <c r="H1172" s="175"/>
    </row>
    <row r="1173" spans="1:8" ht="15" hidden="1" x14ac:dyDescent="0.2">
      <c r="A1173" s="160">
        <v>62</v>
      </c>
      <c r="B1173" s="164"/>
      <c r="C1173" s="186"/>
      <c r="D1173" s="186"/>
      <c r="E1173" s="186"/>
      <c r="F1173" s="186"/>
      <c r="G1173" s="182"/>
      <c r="H1173" s="175"/>
    </row>
    <row r="1174" spans="1:8" ht="15" hidden="1" x14ac:dyDescent="0.2">
      <c r="A1174" s="160">
        <v>63</v>
      </c>
      <c r="B1174" s="164"/>
      <c r="C1174" s="186"/>
      <c r="D1174" s="186"/>
      <c r="E1174" s="186"/>
      <c r="F1174" s="186"/>
      <c r="G1174" s="182"/>
      <c r="H1174" s="175"/>
    </row>
    <row r="1175" spans="1:8" ht="15" hidden="1" x14ac:dyDescent="0.2">
      <c r="A1175" s="160">
        <v>64</v>
      </c>
      <c r="B1175" s="164"/>
      <c r="C1175" s="186"/>
      <c r="D1175" s="186"/>
      <c r="E1175" s="186"/>
      <c r="F1175" s="186"/>
      <c r="G1175" s="182"/>
      <c r="H1175" s="175"/>
    </row>
    <row r="1176" spans="1:8" ht="15" hidden="1" x14ac:dyDescent="0.2">
      <c r="A1176" s="160">
        <v>65</v>
      </c>
      <c r="B1176" s="164"/>
      <c r="C1176" s="186"/>
      <c r="D1176" s="186"/>
      <c r="E1176" s="186"/>
      <c r="F1176" s="186"/>
      <c r="G1176" s="182"/>
      <c r="H1176" s="175"/>
    </row>
    <row r="1177" spans="1:8" ht="15" hidden="1" x14ac:dyDescent="0.2">
      <c r="A1177" s="160">
        <v>66</v>
      </c>
      <c r="B1177" s="164"/>
      <c r="C1177" s="186"/>
      <c r="D1177" s="186"/>
      <c r="E1177" s="186"/>
      <c r="F1177" s="186"/>
      <c r="G1177" s="182"/>
      <c r="H1177" s="175"/>
    </row>
    <row r="1178" spans="1:8" ht="15" hidden="1" x14ac:dyDescent="0.2">
      <c r="A1178" s="160">
        <v>67</v>
      </c>
      <c r="B1178" s="164"/>
      <c r="C1178" s="186"/>
      <c r="D1178" s="186"/>
      <c r="E1178" s="186"/>
      <c r="F1178" s="186"/>
      <c r="G1178" s="182"/>
      <c r="H1178" s="175"/>
    </row>
    <row r="1179" spans="1:8" ht="15" hidden="1" x14ac:dyDescent="0.2">
      <c r="A1179" s="160">
        <v>68</v>
      </c>
      <c r="B1179" s="164"/>
      <c r="C1179" s="186"/>
      <c r="D1179" s="186"/>
      <c r="E1179" s="186"/>
      <c r="F1179" s="186"/>
      <c r="G1179" s="182"/>
      <c r="H1179" s="175"/>
    </row>
    <row r="1180" spans="1:8" ht="15" hidden="1" x14ac:dyDescent="0.2">
      <c r="A1180" s="160">
        <v>69</v>
      </c>
      <c r="B1180" s="164"/>
      <c r="C1180" s="186"/>
      <c r="D1180" s="186"/>
      <c r="E1180" s="186"/>
      <c r="F1180" s="186"/>
      <c r="G1180" s="182"/>
      <c r="H1180" s="175"/>
    </row>
    <row r="1181" spans="1:8" ht="15" hidden="1" x14ac:dyDescent="0.2">
      <c r="A1181" s="160">
        <v>70</v>
      </c>
      <c r="B1181" s="164"/>
      <c r="C1181" s="186"/>
      <c r="D1181" s="186"/>
      <c r="E1181" s="186"/>
      <c r="F1181" s="186"/>
      <c r="G1181" s="182"/>
      <c r="H1181" s="175"/>
    </row>
    <row r="1182" spans="1:8" ht="15" hidden="1" x14ac:dyDescent="0.2">
      <c r="A1182" s="160">
        <v>71</v>
      </c>
      <c r="B1182" s="164"/>
      <c r="C1182" s="186"/>
      <c r="D1182" s="186"/>
      <c r="E1182" s="186"/>
      <c r="F1182" s="186"/>
      <c r="G1182" s="182"/>
      <c r="H1182" s="175"/>
    </row>
    <row r="1183" spans="1:8" ht="15" hidden="1" x14ac:dyDescent="0.2">
      <c r="A1183" s="160">
        <v>72</v>
      </c>
      <c r="B1183" s="164"/>
      <c r="C1183" s="186"/>
      <c r="D1183" s="186"/>
      <c r="E1183" s="186"/>
      <c r="F1183" s="186"/>
      <c r="G1183" s="182"/>
      <c r="H1183" s="175"/>
    </row>
    <row r="1184" spans="1:8" ht="15" hidden="1" x14ac:dyDescent="0.2">
      <c r="A1184" s="160">
        <v>73</v>
      </c>
      <c r="B1184" s="164"/>
      <c r="C1184" s="186"/>
      <c r="D1184" s="186"/>
      <c r="E1184" s="186"/>
      <c r="F1184" s="186"/>
      <c r="G1184" s="182"/>
      <c r="H1184" s="175"/>
    </row>
    <row r="1185" spans="1:8" ht="15" hidden="1" x14ac:dyDescent="0.2">
      <c r="A1185" s="160">
        <v>74</v>
      </c>
      <c r="B1185" s="164"/>
      <c r="C1185" s="186"/>
      <c r="D1185" s="186"/>
      <c r="E1185" s="186"/>
      <c r="F1185" s="186"/>
      <c r="G1185" s="182"/>
      <c r="H1185" s="175"/>
    </row>
    <row r="1186" spans="1:8" ht="15" hidden="1" x14ac:dyDescent="0.2">
      <c r="A1186" s="160">
        <v>75</v>
      </c>
      <c r="B1186" s="164"/>
      <c r="C1186" s="186"/>
      <c r="D1186" s="186"/>
      <c r="E1186" s="186"/>
      <c r="F1186" s="186"/>
      <c r="G1186" s="182"/>
      <c r="H1186" s="175"/>
    </row>
    <row r="1187" spans="1:8" ht="15" hidden="1" x14ac:dyDescent="0.2">
      <c r="A1187" s="160">
        <v>76</v>
      </c>
      <c r="B1187" s="164"/>
      <c r="C1187" s="186"/>
      <c r="D1187" s="186"/>
      <c r="E1187" s="186"/>
      <c r="F1187" s="186"/>
      <c r="G1187" s="182"/>
      <c r="H1187" s="175"/>
    </row>
    <row r="1188" spans="1:8" ht="15" hidden="1" x14ac:dyDescent="0.2">
      <c r="A1188" s="160">
        <v>77</v>
      </c>
      <c r="B1188" s="164"/>
      <c r="C1188" s="186"/>
      <c r="D1188" s="186"/>
      <c r="E1188" s="186"/>
      <c r="F1188" s="186"/>
      <c r="G1188" s="182"/>
      <c r="H1188" s="175"/>
    </row>
    <row r="1189" spans="1:8" ht="15" hidden="1" x14ac:dyDescent="0.2">
      <c r="A1189" s="160">
        <v>78</v>
      </c>
      <c r="B1189" s="164"/>
      <c r="C1189" s="186"/>
      <c r="D1189" s="186"/>
      <c r="E1189" s="186"/>
      <c r="F1189" s="186"/>
      <c r="G1189" s="182"/>
      <c r="H1189" s="175"/>
    </row>
    <row r="1190" spans="1:8" ht="15" hidden="1" x14ac:dyDescent="0.2">
      <c r="A1190" s="160">
        <v>79</v>
      </c>
      <c r="B1190" s="164"/>
      <c r="C1190" s="186"/>
      <c r="D1190" s="186"/>
      <c r="E1190" s="186"/>
      <c r="F1190" s="186"/>
      <c r="G1190" s="182"/>
      <c r="H1190" s="175"/>
    </row>
    <row r="1191" spans="1:8" ht="15" hidden="1" x14ac:dyDescent="0.2">
      <c r="A1191" s="160">
        <v>80</v>
      </c>
      <c r="B1191" s="164"/>
      <c r="C1191" s="186"/>
      <c r="D1191" s="186"/>
      <c r="E1191" s="186"/>
      <c r="F1191" s="186"/>
      <c r="G1191" s="182"/>
      <c r="H1191" s="175"/>
    </row>
    <row r="1192" spans="1:8" ht="15" hidden="1" x14ac:dyDescent="0.2">
      <c r="A1192" s="160">
        <v>81</v>
      </c>
      <c r="B1192" s="164"/>
      <c r="C1192" s="186"/>
      <c r="D1192" s="186"/>
      <c r="E1192" s="186"/>
      <c r="F1192" s="186"/>
      <c r="G1192" s="182"/>
      <c r="H1192" s="175"/>
    </row>
    <row r="1193" spans="1:8" ht="15" hidden="1" x14ac:dyDescent="0.2">
      <c r="A1193" s="160">
        <v>82</v>
      </c>
      <c r="B1193" s="164"/>
      <c r="C1193" s="186"/>
      <c r="D1193" s="186"/>
      <c r="E1193" s="186"/>
      <c r="F1193" s="186"/>
      <c r="G1193" s="182"/>
      <c r="H1193" s="175"/>
    </row>
    <row r="1194" spans="1:8" ht="15" hidden="1" x14ac:dyDescent="0.2">
      <c r="A1194" s="160">
        <v>83</v>
      </c>
      <c r="B1194" s="164"/>
      <c r="C1194" s="186"/>
      <c r="D1194" s="186"/>
      <c r="E1194" s="186"/>
      <c r="F1194" s="186"/>
      <c r="G1194" s="182"/>
      <c r="H1194" s="175"/>
    </row>
    <row r="1195" spans="1:8" ht="15" hidden="1" x14ac:dyDescent="0.2">
      <c r="A1195" s="160">
        <v>84</v>
      </c>
      <c r="B1195" s="164" t="s">
        <v>3</v>
      </c>
      <c r="C1195" s="186"/>
      <c r="D1195" s="186"/>
      <c r="E1195" s="186"/>
      <c r="F1195" s="186"/>
      <c r="G1195" s="182"/>
      <c r="H1195" s="175"/>
    </row>
    <row r="1196" spans="1:8" ht="15" hidden="1" x14ac:dyDescent="0.2">
      <c r="A1196" s="160">
        <v>1</v>
      </c>
      <c r="B1196" s="164" t="s">
        <v>4</v>
      </c>
      <c r="C1196" s="187"/>
      <c r="D1196" s="187"/>
      <c r="E1196" s="187"/>
      <c r="F1196" s="187"/>
      <c r="G1196" s="182"/>
      <c r="H1196" s="185"/>
    </row>
    <row r="1197" spans="1:8" ht="15" hidden="1" x14ac:dyDescent="0.2">
      <c r="A1197" s="160">
        <v>2</v>
      </c>
      <c r="B1197" s="164" t="s">
        <v>1</v>
      </c>
      <c r="C1197" s="186"/>
      <c r="D1197" s="186"/>
      <c r="E1197" s="186"/>
      <c r="F1197" s="186"/>
      <c r="G1197" s="182"/>
      <c r="H1197" s="175"/>
    </row>
    <row r="1198" spans="1:8" ht="15" hidden="1" x14ac:dyDescent="0.2">
      <c r="A1198" s="160">
        <v>3</v>
      </c>
      <c r="B1198" s="164" t="s">
        <v>5</v>
      </c>
      <c r="C1198" s="186"/>
      <c r="D1198" s="186"/>
      <c r="E1198" s="186"/>
      <c r="F1198" s="186"/>
      <c r="G1198" s="182"/>
      <c r="H1198" s="175"/>
    </row>
    <row r="1199" spans="1:8" hidden="1" x14ac:dyDescent="0.15">
      <c r="A1199" s="160"/>
      <c r="B1199" s="166"/>
      <c r="C1199" s="167"/>
      <c r="D1199" s="167"/>
      <c r="E1199" s="167"/>
      <c r="F1199" s="167"/>
      <c r="G1199" s="167"/>
      <c r="H1199" s="167"/>
    </row>
    <row r="1200" spans="1:8" ht="18" hidden="1" x14ac:dyDescent="0.2">
      <c r="A1200" s="273" t="s">
        <v>20</v>
      </c>
      <c r="B1200" s="274"/>
      <c r="C1200" s="274"/>
      <c r="D1200" s="274"/>
      <c r="E1200" s="274"/>
      <c r="F1200" s="274"/>
      <c r="G1200" s="274"/>
      <c r="H1200" s="274"/>
    </row>
    <row r="1201" spans="1:9" hidden="1" x14ac:dyDescent="0.15">
      <c r="A1201" s="275" t="s">
        <v>0</v>
      </c>
      <c r="B1201" s="276"/>
      <c r="C1201" s="276"/>
      <c r="D1201" s="276"/>
      <c r="E1201" s="276"/>
      <c r="F1201" s="276"/>
      <c r="G1201" s="276"/>
      <c r="H1201" s="276"/>
      <c r="I1201" s="31"/>
    </row>
    <row r="1202" spans="1:9" hidden="1" x14ac:dyDescent="0.15">
      <c r="A1202" s="160" t="s">
        <v>2</v>
      </c>
      <c r="B1202" s="161" t="s">
        <v>2</v>
      </c>
      <c r="C1202" s="168">
        <v>10000</v>
      </c>
      <c r="D1202" s="168"/>
      <c r="E1202" s="168"/>
      <c r="F1202" s="168">
        <v>20000</v>
      </c>
      <c r="G1202" s="168"/>
      <c r="H1202" s="169"/>
    </row>
    <row r="1203" spans="1:9" hidden="1" x14ac:dyDescent="0.15">
      <c r="A1203" s="160">
        <v>18</v>
      </c>
      <c r="B1203" s="164"/>
      <c r="C1203" s="170"/>
      <c r="D1203" s="170"/>
      <c r="E1203" s="170"/>
      <c r="F1203" s="170"/>
      <c r="G1203" s="170"/>
      <c r="H1203" s="170"/>
    </row>
    <row r="1204" spans="1:9" hidden="1" x14ac:dyDescent="0.15">
      <c r="A1204" s="160">
        <v>19</v>
      </c>
      <c r="B1204" s="164"/>
      <c r="C1204" s="170"/>
      <c r="D1204" s="170"/>
      <c r="E1204" s="170"/>
      <c r="F1204" s="170"/>
      <c r="G1204" s="170"/>
      <c r="H1204" s="170"/>
    </row>
    <row r="1205" spans="1:9" hidden="1" x14ac:dyDescent="0.15">
      <c r="A1205" s="160">
        <v>20</v>
      </c>
      <c r="B1205" s="164"/>
      <c r="C1205" s="170"/>
      <c r="D1205" s="170"/>
      <c r="E1205" s="170"/>
      <c r="F1205" s="170"/>
      <c r="G1205" s="170"/>
      <c r="H1205" s="170"/>
    </row>
    <row r="1206" spans="1:9" hidden="1" x14ac:dyDescent="0.15">
      <c r="A1206" s="160">
        <v>21</v>
      </c>
      <c r="B1206" s="164"/>
      <c r="C1206" s="170"/>
      <c r="D1206" s="170"/>
      <c r="E1206" s="170"/>
      <c r="F1206" s="170"/>
      <c r="G1206" s="170"/>
      <c r="H1206" s="170"/>
    </row>
    <row r="1207" spans="1:9" hidden="1" x14ac:dyDescent="0.15">
      <c r="A1207" s="160">
        <v>22</v>
      </c>
      <c r="B1207" s="164"/>
      <c r="C1207" s="170"/>
      <c r="D1207" s="170"/>
      <c r="E1207" s="170"/>
      <c r="F1207" s="170"/>
      <c r="G1207" s="170"/>
      <c r="H1207" s="170"/>
    </row>
    <row r="1208" spans="1:9" hidden="1" x14ac:dyDescent="0.15">
      <c r="A1208" s="160">
        <v>23</v>
      </c>
      <c r="B1208" s="164"/>
      <c r="C1208" s="170"/>
      <c r="D1208" s="170"/>
      <c r="E1208" s="170"/>
      <c r="F1208" s="170"/>
      <c r="G1208" s="170"/>
      <c r="H1208" s="170"/>
    </row>
    <row r="1209" spans="1:9" hidden="1" x14ac:dyDescent="0.15">
      <c r="A1209" s="160">
        <v>24</v>
      </c>
      <c r="B1209" s="164"/>
      <c r="C1209" s="170"/>
      <c r="D1209" s="170"/>
      <c r="E1209" s="170"/>
      <c r="F1209" s="170"/>
      <c r="G1209" s="170"/>
      <c r="H1209" s="170"/>
    </row>
    <row r="1210" spans="1:9" hidden="1" x14ac:dyDescent="0.15">
      <c r="A1210" s="160">
        <v>25</v>
      </c>
      <c r="B1210" s="164"/>
      <c r="C1210" s="170"/>
      <c r="D1210" s="170"/>
      <c r="E1210" s="170"/>
      <c r="F1210" s="170"/>
      <c r="G1210" s="170"/>
      <c r="H1210" s="170"/>
    </row>
    <row r="1211" spans="1:9" hidden="1" x14ac:dyDescent="0.15">
      <c r="A1211" s="160">
        <v>26</v>
      </c>
      <c r="B1211" s="164"/>
      <c r="C1211" s="170"/>
      <c r="D1211" s="170"/>
      <c r="E1211" s="170"/>
      <c r="F1211" s="170"/>
      <c r="G1211" s="170"/>
      <c r="H1211" s="170"/>
    </row>
    <row r="1212" spans="1:9" hidden="1" x14ac:dyDescent="0.15">
      <c r="A1212" s="160">
        <v>27</v>
      </c>
      <c r="B1212" s="164"/>
      <c r="C1212" s="170"/>
      <c r="D1212" s="170"/>
      <c r="E1212" s="170"/>
      <c r="F1212" s="170"/>
      <c r="G1212" s="170"/>
      <c r="H1212" s="170"/>
    </row>
    <row r="1213" spans="1:9" hidden="1" x14ac:dyDescent="0.15">
      <c r="A1213" s="160">
        <v>28</v>
      </c>
      <c r="B1213" s="164"/>
      <c r="C1213" s="170"/>
      <c r="D1213" s="170"/>
      <c r="E1213" s="170"/>
      <c r="F1213" s="170"/>
      <c r="G1213" s="170"/>
      <c r="H1213" s="170"/>
    </row>
    <row r="1214" spans="1:9" hidden="1" x14ac:dyDescent="0.15">
      <c r="A1214" s="160">
        <v>29</v>
      </c>
      <c r="B1214" s="164"/>
      <c r="C1214" s="170"/>
      <c r="D1214" s="170"/>
      <c r="E1214" s="170"/>
      <c r="F1214" s="170"/>
      <c r="G1214" s="170"/>
      <c r="H1214" s="170"/>
    </row>
    <row r="1215" spans="1:9" hidden="1" x14ac:dyDescent="0.15">
      <c r="A1215" s="160">
        <v>30</v>
      </c>
      <c r="B1215" s="164"/>
      <c r="C1215" s="170"/>
      <c r="D1215" s="170"/>
      <c r="E1215" s="170"/>
      <c r="F1215" s="170"/>
      <c r="G1215" s="170"/>
      <c r="H1215" s="170"/>
    </row>
    <row r="1216" spans="1:9" hidden="1" x14ac:dyDescent="0.15">
      <c r="A1216" s="160">
        <v>31</v>
      </c>
      <c r="B1216" s="164"/>
      <c r="C1216" s="170"/>
      <c r="D1216" s="170"/>
      <c r="E1216" s="170"/>
      <c r="F1216" s="170"/>
      <c r="G1216" s="170"/>
      <c r="H1216" s="170"/>
    </row>
    <row r="1217" spans="1:8" hidden="1" x14ac:dyDescent="0.15">
      <c r="A1217" s="160">
        <v>32</v>
      </c>
      <c r="B1217" s="164"/>
      <c r="C1217" s="170"/>
      <c r="D1217" s="170"/>
      <c r="E1217" s="170"/>
      <c r="F1217" s="170"/>
      <c r="G1217" s="170"/>
      <c r="H1217" s="170"/>
    </row>
    <row r="1218" spans="1:8" hidden="1" x14ac:dyDescent="0.15">
      <c r="A1218" s="160">
        <v>33</v>
      </c>
      <c r="B1218" s="164"/>
      <c r="C1218" s="170"/>
      <c r="D1218" s="170"/>
      <c r="E1218" s="170"/>
      <c r="F1218" s="170"/>
      <c r="G1218" s="170"/>
      <c r="H1218" s="170"/>
    </row>
    <row r="1219" spans="1:8" hidden="1" x14ac:dyDescent="0.15">
      <c r="A1219" s="160">
        <v>34</v>
      </c>
      <c r="B1219" s="164"/>
      <c r="C1219" s="170"/>
      <c r="D1219" s="170"/>
      <c r="E1219" s="170"/>
      <c r="F1219" s="170"/>
      <c r="G1219" s="170"/>
      <c r="H1219" s="170"/>
    </row>
    <row r="1220" spans="1:8" hidden="1" x14ac:dyDescent="0.15">
      <c r="A1220" s="160">
        <v>35</v>
      </c>
      <c r="B1220" s="164"/>
      <c r="C1220" s="170"/>
      <c r="D1220" s="170"/>
      <c r="E1220" s="170"/>
      <c r="F1220" s="170"/>
      <c r="G1220" s="170"/>
      <c r="H1220" s="170"/>
    </row>
    <row r="1221" spans="1:8" hidden="1" x14ac:dyDescent="0.15">
      <c r="A1221" s="160">
        <v>36</v>
      </c>
      <c r="B1221" s="164"/>
      <c r="C1221" s="170"/>
      <c r="D1221" s="170"/>
      <c r="E1221" s="170"/>
      <c r="F1221" s="170"/>
      <c r="G1221" s="170"/>
      <c r="H1221" s="170"/>
    </row>
    <row r="1222" spans="1:8" hidden="1" x14ac:dyDescent="0.15">
      <c r="A1222" s="160">
        <v>37</v>
      </c>
      <c r="B1222" s="164"/>
      <c r="C1222" s="170"/>
      <c r="D1222" s="170"/>
      <c r="E1222" s="170"/>
      <c r="F1222" s="170"/>
      <c r="G1222" s="170"/>
      <c r="H1222" s="170"/>
    </row>
    <row r="1223" spans="1:8" hidden="1" x14ac:dyDescent="0.15">
      <c r="A1223" s="160">
        <v>38</v>
      </c>
      <c r="B1223" s="164"/>
      <c r="C1223" s="170"/>
      <c r="D1223" s="170"/>
      <c r="E1223" s="170"/>
      <c r="F1223" s="170"/>
      <c r="G1223" s="170"/>
      <c r="H1223" s="170"/>
    </row>
    <row r="1224" spans="1:8" hidden="1" x14ac:dyDescent="0.15">
      <c r="A1224" s="160">
        <v>39</v>
      </c>
      <c r="B1224" s="164"/>
      <c r="C1224" s="170"/>
      <c r="D1224" s="170"/>
      <c r="E1224" s="170"/>
      <c r="F1224" s="170"/>
      <c r="G1224" s="170"/>
      <c r="H1224" s="170"/>
    </row>
    <row r="1225" spans="1:8" hidden="1" x14ac:dyDescent="0.15">
      <c r="A1225" s="160">
        <v>40</v>
      </c>
      <c r="B1225" s="164"/>
      <c r="C1225" s="170"/>
      <c r="D1225" s="170"/>
      <c r="E1225" s="170"/>
      <c r="F1225" s="170"/>
      <c r="G1225" s="170"/>
      <c r="H1225" s="170"/>
    </row>
    <row r="1226" spans="1:8" hidden="1" x14ac:dyDescent="0.15">
      <c r="A1226" s="160">
        <v>41</v>
      </c>
      <c r="B1226" s="164"/>
      <c r="C1226" s="170"/>
      <c r="D1226" s="170"/>
      <c r="E1226" s="170"/>
      <c r="F1226" s="170"/>
      <c r="G1226" s="170"/>
      <c r="H1226" s="170"/>
    </row>
    <row r="1227" spans="1:8" hidden="1" x14ac:dyDescent="0.15">
      <c r="A1227" s="160">
        <v>42</v>
      </c>
      <c r="B1227" s="164"/>
      <c r="C1227" s="170"/>
      <c r="D1227" s="170"/>
      <c r="E1227" s="170"/>
      <c r="F1227" s="170"/>
      <c r="G1227" s="170"/>
      <c r="H1227" s="170"/>
    </row>
    <row r="1228" spans="1:8" hidden="1" x14ac:dyDescent="0.15">
      <c r="A1228" s="160">
        <v>43</v>
      </c>
      <c r="B1228" s="164"/>
      <c r="C1228" s="170"/>
      <c r="D1228" s="170"/>
      <c r="E1228" s="170"/>
      <c r="F1228" s="170"/>
      <c r="G1228" s="170"/>
      <c r="H1228" s="170"/>
    </row>
    <row r="1229" spans="1:8" hidden="1" x14ac:dyDescent="0.15">
      <c r="A1229" s="160">
        <v>44</v>
      </c>
      <c r="B1229" s="164"/>
      <c r="C1229" s="170"/>
      <c r="D1229" s="170"/>
      <c r="E1229" s="170"/>
      <c r="F1229" s="170"/>
      <c r="G1229" s="170"/>
      <c r="H1229" s="170"/>
    </row>
    <row r="1230" spans="1:8" hidden="1" x14ac:dyDescent="0.15">
      <c r="A1230" s="160">
        <v>45</v>
      </c>
      <c r="B1230" s="164"/>
      <c r="C1230" s="170"/>
      <c r="D1230" s="170"/>
      <c r="E1230" s="170"/>
      <c r="F1230" s="170"/>
      <c r="G1230" s="170"/>
      <c r="H1230" s="170"/>
    </row>
    <row r="1231" spans="1:8" hidden="1" x14ac:dyDescent="0.15">
      <c r="A1231" s="160">
        <v>46</v>
      </c>
      <c r="B1231" s="164"/>
      <c r="C1231" s="170"/>
      <c r="D1231" s="170"/>
      <c r="E1231" s="170"/>
      <c r="F1231" s="170"/>
      <c r="G1231" s="170"/>
      <c r="H1231" s="170"/>
    </row>
    <row r="1232" spans="1:8" hidden="1" x14ac:dyDescent="0.15">
      <c r="A1232" s="160">
        <v>47</v>
      </c>
      <c r="B1232" s="164"/>
      <c r="C1232" s="170"/>
      <c r="D1232" s="170"/>
      <c r="E1232" s="170"/>
      <c r="F1232" s="170"/>
      <c r="G1232" s="170"/>
      <c r="H1232" s="170"/>
    </row>
    <row r="1233" spans="1:8" hidden="1" x14ac:dyDescent="0.15">
      <c r="A1233" s="160">
        <v>48</v>
      </c>
      <c r="B1233" s="164"/>
      <c r="C1233" s="170"/>
      <c r="D1233" s="170"/>
      <c r="E1233" s="170"/>
      <c r="F1233" s="170"/>
      <c r="G1233" s="170"/>
      <c r="H1233" s="170"/>
    </row>
    <row r="1234" spans="1:8" hidden="1" x14ac:dyDescent="0.15">
      <c r="A1234" s="160">
        <v>49</v>
      </c>
      <c r="B1234" s="164"/>
      <c r="C1234" s="170"/>
      <c r="D1234" s="170"/>
      <c r="E1234" s="170"/>
      <c r="F1234" s="170"/>
      <c r="G1234" s="170"/>
      <c r="H1234" s="170"/>
    </row>
    <row r="1235" spans="1:8" hidden="1" x14ac:dyDescent="0.15">
      <c r="A1235" s="160">
        <v>50</v>
      </c>
      <c r="B1235" s="164"/>
      <c r="C1235" s="170"/>
      <c r="D1235" s="170"/>
      <c r="E1235" s="170"/>
      <c r="F1235" s="170"/>
      <c r="G1235" s="170"/>
      <c r="H1235" s="170"/>
    </row>
    <row r="1236" spans="1:8" hidden="1" x14ac:dyDescent="0.15">
      <c r="A1236" s="160">
        <v>51</v>
      </c>
      <c r="B1236" s="164"/>
      <c r="C1236" s="170"/>
      <c r="D1236" s="170"/>
      <c r="E1236" s="170"/>
      <c r="F1236" s="170"/>
      <c r="G1236" s="170"/>
      <c r="H1236" s="170"/>
    </row>
    <row r="1237" spans="1:8" hidden="1" x14ac:dyDescent="0.15">
      <c r="A1237" s="160">
        <v>52</v>
      </c>
      <c r="B1237" s="164"/>
      <c r="C1237" s="170"/>
      <c r="D1237" s="170"/>
      <c r="E1237" s="170"/>
      <c r="F1237" s="170"/>
      <c r="G1237" s="170"/>
      <c r="H1237" s="170"/>
    </row>
    <row r="1238" spans="1:8" hidden="1" x14ac:dyDescent="0.15">
      <c r="A1238" s="160">
        <v>53</v>
      </c>
      <c r="B1238" s="164"/>
      <c r="C1238" s="170"/>
      <c r="D1238" s="170"/>
      <c r="E1238" s="170"/>
      <c r="F1238" s="170"/>
      <c r="G1238" s="170"/>
      <c r="H1238" s="170"/>
    </row>
    <row r="1239" spans="1:8" hidden="1" x14ac:dyDescent="0.15">
      <c r="A1239" s="160">
        <v>54</v>
      </c>
      <c r="B1239" s="164"/>
      <c r="C1239" s="170"/>
      <c r="D1239" s="170"/>
      <c r="E1239" s="170"/>
      <c r="F1239" s="170"/>
      <c r="G1239" s="170"/>
      <c r="H1239" s="170"/>
    </row>
    <row r="1240" spans="1:8" hidden="1" x14ac:dyDescent="0.15">
      <c r="A1240" s="160">
        <v>55</v>
      </c>
      <c r="B1240" s="164"/>
      <c r="C1240" s="170"/>
      <c r="D1240" s="170"/>
      <c r="E1240" s="170"/>
      <c r="F1240" s="170"/>
      <c r="G1240" s="170"/>
      <c r="H1240" s="170"/>
    </row>
    <row r="1241" spans="1:8" hidden="1" x14ac:dyDescent="0.15">
      <c r="A1241" s="160">
        <v>56</v>
      </c>
      <c r="B1241" s="164"/>
      <c r="C1241" s="170"/>
      <c r="D1241" s="170"/>
      <c r="E1241" s="170"/>
      <c r="F1241" s="170"/>
      <c r="G1241" s="170"/>
      <c r="H1241" s="170"/>
    </row>
    <row r="1242" spans="1:8" hidden="1" x14ac:dyDescent="0.15">
      <c r="A1242" s="160">
        <v>57</v>
      </c>
      <c r="B1242" s="164"/>
      <c r="C1242" s="170"/>
      <c r="D1242" s="170"/>
      <c r="E1242" s="170"/>
      <c r="F1242" s="170"/>
      <c r="G1242" s="170"/>
      <c r="H1242" s="170"/>
    </row>
    <row r="1243" spans="1:8" hidden="1" x14ac:dyDescent="0.15">
      <c r="A1243" s="160">
        <v>58</v>
      </c>
      <c r="B1243" s="164"/>
      <c r="C1243" s="170"/>
      <c r="D1243" s="170"/>
      <c r="E1243" s="170"/>
      <c r="F1243" s="170"/>
      <c r="G1243" s="170"/>
      <c r="H1243" s="170"/>
    </row>
    <row r="1244" spans="1:8" hidden="1" x14ac:dyDescent="0.15">
      <c r="A1244" s="160">
        <v>59</v>
      </c>
      <c r="B1244" s="164"/>
      <c r="C1244" s="170"/>
      <c r="D1244" s="170"/>
      <c r="E1244" s="170"/>
      <c r="F1244" s="170"/>
      <c r="G1244" s="170"/>
      <c r="H1244" s="170"/>
    </row>
    <row r="1245" spans="1:8" hidden="1" x14ac:dyDescent="0.15">
      <c r="A1245" s="160">
        <v>60</v>
      </c>
      <c r="B1245" s="164"/>
      <c r="C1245" s="170"/>
      <c r="D1245" s="170"/>
      <c r="E1245" s="170"/>
      <c r="F1245" s="170"/>
      <c r="G1245" s="170"/>
      <c r="H1245" s="170"/>
    </row>
    <row r="1246" spans="1:8" hidden="1" x14ac:dyDescent="0.15">
      <c r="A1246" s="160">
        <v>61</v>
      </c>
      <c r="B1246" s="164"/>
      <c r="C1246" s="170"/>
      <c r="D1246" s="170"/>
      <c r="E1246" s="170"/>
      <c r="F1246" s="170"/>
      <c r="G1246" s="170"/>
      <c r="H1246" s="170"/>
    </row>
    <row r="1247" spans="1:8" hidden="1" x14ac:dyDescent="0.15">
      <c r="A1247" s="160">
        <v>62</v>
      </c>
      <c r="B1247" s="164"/>
      <c r="C1247" s="170"/>
      <c r="D1247" s="170"/>
      <c r="E1247" s="170"/>
      <c r="F1247" s="170"/>
      <c r="G1247" s="170"/>
      <c r="H1247" s="170"/>
    </row>
    <row r="1248" spans="1:8" hidden="1" x14ac:dyDescent="0.15">
      <c r="A1248" s="160">
        <v>63</v>
      </c>
      <c r="B1248" s="164"/>
      <c r="C1248" s="170"/>
      <c r="D1248" s="170"/>
      <c r="E1248" s="170"/>
      <c r="F1248" s="170"/>
      <c r="G1248" s="170"/>
      <c r="H1248" s="170"/>
    </row>
    <row r="1249" spans="1:8" hidden="1" x14ac:dyDescent="0.15">
      <c r="A1249" s="160">
        <v>64</v>
      </c>
      <c r="B1249" s="164"/>
      <c r="C1249" s="170"/>
      <c r="D1249" s="170"/>
      <c r="E1249" s="170"/>
      <c r="F1249" s="170"/>
      <c r="G1249" s="170"/>
      <c r="H1249" s="170"/>
    </row>
    <row r="1250" spans="1:8" hidden="1" x14ac:dyDescent="0.15">
      <c r="A1250" s="160">
        <v>65</v>
      </c>
      <c r="B1250" s="164"/>
      <c r="C1250" s="170"/>
      <c r="D1250" s="170"/>
      <c r="E1250" s="170"/>
      <c r="F1250" s="170"/>
      <c r="G1250" s="170"/>
      <c r="H1250" s="170"/>
    </row>
    <row r="1251" spans="1:8" hidden="1" x14ac:dyDescent="0.15">
      <c r="A1251" s="160">
        <v>66</v>
      </c>
      <c r="B1251" s="164"/>
      <c r="C1251" s="170"/>
      <c r="D1251" s="170"/>
      <c r="E1251" s="170"/>
      <c r="F1251" s="170"/>
      <c r="G1251" s="170"/>
      <c r="H1251" s="170"/>
    </row>
    <row r="1252" spans="1:8" hidden="1" x14ac:dyDescent="0.15">
      <c r="A1252" s="160">
        <v>67</v>
      </c>
      <c r="B1252" s="164"/>
      <c r="C1252" s="170"/>
      <c r="D1252" s="170"/>
      <c r="E1252" s="170"/>
      <c r="F1252" s="170"/>
      <c r="G1252" s="170"/>
      <c r="H1252" s="170"/>
    </row>
    <row r="1253" spans="1:8" hidden="1" x14ac:dyDescent="0.15">
      <c r="A1253" s="160">
        <v>68</v>
      </c>
      <c r="B1253" s="164"/>
      <c r="C1253" s="170"/>
      <c r="D1253" s="170"/>
      <c r="E1253" s="170"/>
      <c r="F1253" s="170"/>
      <c r="G1253" s="170"/>
      <c r="H1253" s="170"/>
    </row>
    <row r="1254" spans="1:8" hidden="1" x14ac:dyDescent="0.15">
      <c r="A1254" s="160">
        <v>69</v>
      </c>
      <c r="B1254" s="164"/>
      <c r="C1254" s="170"/>
      <c r="D1254" s="170"/>
      <c r="E1254" s="170"/>
      <c r="F1254" s="170"/>
      <c r="G1254" s="170"/>
      <c r="H1254" s="170"/>
    </row>
    <row r="1255" spans="1:8" hidden="1" x14ac:dyDescent="0.15">
      <c r="A1255" s="160">
        <v>70</v>
      </c>
      <c r="B1255" s="164"/>
      <c r="C1255" s="170"/>
      <c r="D1255" s="170"/>
      <c r="E1255" s="170"/>
      <c r="F1255" s="170"/>
      <c r="G1255" s="170"/>
      <c r="H1255" s="170"/>
    </row>
    <row r="1256" spans="1:8" hidden="1" x14ac:dyDescent="0.15">
      <c r="A1256" s="160">
        <v>71</v>
      </c>
      <c r="B1256" s="164"/>
      <c r="C1256" s="170"/>
      <c r="D1256" s="170"/>
      <c r="E1256" s="170"/>
      <c r="F1256" s="170"/>
      <c r="G1256" s="170"/>
      <c r="H1256" s="170"/>
    </row>
    <row r="1257" spans="1:8" hidden="1" x14ac:dyDescent="0.15">
      <c r="A1257" s="160">
        <v>72</v>
      </c>
      <c r="B1257" s="164"/>
      <c r="C1257" s="170"/>
      <c r="D1257" s="170"/>
      <c r="E1257" s="170"/>
      <c r="F1257" s="170"/>
      <c r="G1257" s="170"/>
      <c r="H1257" s="170"/>
    </row>
    <row r="1258" spans="1:8" hidden="1" x14ac:dyDescent="0.15">
      <c r="A1258" s="160">
        <v>73</v>
      </c>
      <c r="B1258" s="164"/>
      <c r="C1258" s="170"/>
      <c r="D1258" s="170"/>
      <c r="E1258" s="170"/>
      <c r="F1258" s="170"/>
      <c r="G1258" s="170"/>
      <c r="H1258" s="170"/>
    </row>
    <row r="1259" spans="1:8" hidden="1" x14ac:dyDescent="0.15">
      <c r="A1259" s="160">
        <v>74</v>
      </c>
      <c r="B1259" s="164"/>
      <c r="C1259" s="170"/>
      <c r="D1259" s="170"/>
      <c r="E1259" s="170"/>
      <c r="F1259" s="170"/>
      <c r="G1259" s="170"/>
      <c r="H1259" s="170"/>
    </row>
    <row r="1260" spans="1:8" hidden="1" x14ac:dyDescent="0.15">
      <c r="A1260" s="160">
        <v>75</v>
      </c>
      <c r="B1260" s="164"/>
      <c r="C1260" s="170"/>
      <c r="D1260" s="170"/>
      <c r="E1260" s="170"/>
      <c r="F1260" s="170"/>
      <c r="G1260" s="170"/>
      <c r="H1260" s="170"/>
    </row>
    <row r="1261" spans="1:8" hidden="1" x14ac:dyDescent="0.15">
      <c r="A1261" s="160">
        <v>76</v>
      </c>
      <c r="B1261" s="164"/>
      <c r="C1261" s="170"/>
      <c r="D1261" s="170"/>
      <c r="E1261" s="170"/>
      <c r="F1261" s="170"/>
      <c r="G1261" s="170"/>
      <c r="H1261" s="170"/>
    </row>
    <row r="1262" spans="1:8" hidden="1" x14ac:dyDescent="0.15">
      <c r="A1262" s="160">
        <v>77</v>
      </c>
      <c r="B1262" s="164"/>
      <c r="C1262" s="170"/>
      <c r="D1262" s="170"/>
      <c r="E1262" s="170"/>
      <c r="F1262" s="170"/>
      <c r="G1262" s="170"/>
      <c r="H1262" s="170"/>
    </row>
    <row r="1263" spans="1:8" hidden="1" x14ac:dyDescent="0.15">
      <c r="A1263" s="160">
        <v>78</v>
      </c>
      <c r="B1263" s="164"/>
      <c r="C1263" s="170"/>
      <c r="D1263" s="170"/>
      <c r="E1263" s="170"/>
      <c r="F1263" s="170"/>
      <c r="G1263" s="170"/>
      <c r="H1263" s="170"/>
    </row>
    <row r="1264" spans="1:8" hidden="1" x14ac:dyDescent="0.15">
      <c r="A1264" s="160">
        <v>79</v>
      </c>
      <c r="B1264" s="164"/>
      <c r="C1264" s="170"/>
      <c r="D1264" s="170"/>
      <c r="E1264" s="170"/>
      <c r="F1264" s="170"/>
      <c r="G1264" s="170"/>
      <c r="H1264" s="170"/>
    </row>
    <row r="1265" spans="1:9" hidden="1" x14ac:dyDescent="0.15">
      <c r="A1265" s="160">
        <v>80</v>
      </c>
      <c r="B1265" s="164"/>
      <c r="C1265" s="170"/>
      <c r="D1265" s="170"/>
      <c r="E1265" s="170"/>
      <c r="F1265" s="170"/>
      <c r="G1265" s="170"/>
      <c r="H1265" s="170"/>
    </row>
    <row r="1266" spans="1:9" hidden="1" x14ac:dyDescent="0.15">
      <c r="A1266" s="160">
        <v>81</v>
      </c>
      <c r="B1266" s="164"/>
      <c r="C1266" s="170"/>
      <c r="D1266" s="170"/>
      <c r="E1266" s="170"/>
      <c r="F1266" s="170"/>
      <c r="G1266" s="170"/>
      <c r="H1266" s="170"/>
    </row>
    <row r="1267" spans="1:9" hidden="1" x14ac:dyDescent="0.15">
      <c r="A1267" s="160">
        <v>82</v>
      </c>
      <c r="B1267" s="164"/>
      <c r="C1267" s="170"/>
      <c r="D1267" s="170"/>
      <c r="E1267" s="170"/>
      <c r="F1267" s="170"/>
      <c r="G1267" s="170"/>
      <c r="H1267" s="170"/>
    </row>
    <row r="1268" spans="1:9" hidden="1" x14ac:dyDescent="0.15">
      <c r="A1268" s="160">
        <v>83</v>
      </c>
      <c r="B1268" s="164"/>
      <c r="C1268" s="170"/>
      <c r="D1268" s="170"/>
      <c r="E1268" s="170"/>
      <c r="F1268" s="170"/>
      <c r="G1268" s="170"/>
      <c r="H1268" s="170"/>
    </row>
    <row r="1269" spans="1:9" hidden="1" x14ac:dyDescent="0.15">
      <c r="A1269" s="160">
        <v>84</v>
      </c>
      <c r="B1269" s="164" t="s">
        <v>3</v>
      </c>
      <c r="C1269" s="170"/>
      <c r="D1269" s="170"/>
      <c r="E1269" s="170"/>
      <c r="F1269" s="170"/>
      <c r="G1269" s="170"/>
      <c r="H1269" s="170"/>
    </row>
    <row r="1270" spans="1:9" hidden="1" x14ac:dyDescent="0.15">
      <c r="A1270" s="160">
        <v>1</v>
      </c>
      <c r="B1270" s="164" t="s">
        <v>4</v>
      </c>
      <c r="C1270" s="170"/>
      <c r="D1270" s="170"/>
      <c r="E1270" s="170"/>
      <c r="F1270" s="170"/>
      <c r="G1270" s="170"/>
      <c r="H1270" s="170"/>
    </row>
    <row r="1271" spans="1:9" hidden="1" x14ac:dyDescent="0.15">
      <c r="A1271" s="160">
        <v>2</v>
      </c>
      <c r="B1271" s="164" t="s">
        <v>1</v>
      </c>
      <c r="C1271" s="170"/>
      <c r="D1271" s="170"/>
      <c r="E1271" s="170"/>
      <c r="F1271" s="170"/>
      <c r="G1271" s="170"/>
      <c r="H1271" s="170"/>
    </row>
    <row r="1272" spans="1:9" hidden="1" x14ac:dyDescent="0.15">
      <c r="A1272" s="160">
        <v>3</v>
      </c>
      <c r="B1272" s="164" t="s">
        <v>5</v>
      </c>
      <c r="C1272" s="170"/>
      <c r="D1272" s="170"/>
      <c r="E1272" s="170"/>
      <c r="F1272" s="170"/>
      <c r="G1272" s="170"/>
      <c r="H1272" s="170"/>
    </row>
    <row r="1274" spans="1:9" ht="18" hidden="1" x14ac:dyDescent="0.2">
      <c r="A1274" s="249" t="s">
        <v>19</v>
      </c>
      <c r="B1274" s="250"/>
      <c r="C1274" s="250"/>
      <c r="D1274" s="250"/>
      <c r="E1274" s="250"/>
      <c r="F1274" s="250"/>
      <c r="G1274" s="250"/>
      <c r="H1274" s="250"/>
    </row>
    <row r="1275" spans="1:9" ht="18" hidden="1" x14ac:dyDescent="0.2">
      <c r="A1275" s="251" t="s">
        <v>12</v>
      </c>
      <c r="B1275" s="252"/>
      <c r="C1275" s="252"/>
      <c r="D1275" s="252"/>
      <c r="E1275" s="252"/>
      <c r="F1275" s="252"/>
      <c r="G1275" s="252"/>
      <c r="H1275" s="252"/>
      <c r="I1275" s="31"/>
    </row>
    <row r="1276" spans="1:9" hidden="1" x14ac:dyDescent="0.15">
      <c r="A1276" s="253" t="s">
        <v>0</v>
      </c>
      <c r="B1276" s="254"/>
      <c r="C1276" s="254"/>
      <c r="D1276" s="254"/>
      <c r="E1276" s="254"/>
      <c r="F1276" s="254"/>
      <c r="G1276" s="254"/>
      <c r="H1276" s="254"/>
    </row>
    <row r="1277" spans="1:9" hidden="1" x14ac:dyDescent="0.15">
      <c r="A1277" s="177" t="s">
        <v>2</v>
      </c>
      <c r="B1277" s="178" t="s">
        <v>2</v>
      </c>
      <c r="C1277" s="168">
        <v>10000</v>
      </c>
      <c r="D1277" s="168"/>
      <c r="E1277" s="168"/>
      <c r="F1277" s="168">
        <v>20000</v>
      </c>
      <c r="G1277" s="168"/>
      <c r="H1277" s="180"/>
    </row>
    <row r="1278" spans="1:9" ht="14" hidden="1" x14ac:dyDescent="0.15">
      <c r="A1278" s="177">
        <v>18</v>
      </c>
      <c r="B1278" s="178"/>
      <c r="C1278" s="175"/>
      <c r="D1278" s="175"/>
      <c r="E1278" s="175"/>
      <c r="F1278" s="175"/>
      <c r="G1278" s="175"/>
      <c r="H1278" s="175"/>
    </row>
    <row r="1279" spans="1:9" ht="14" hidden="1" x14ac:dyDescent="0.15">
      <c r="A1279" s="177">
        <v>19</v>
      </c>
      <c r="B1279" s="178"/>
      <c r="C1279" s="175"/>
      <c r="D1279" s="175"/>
      <c r="E1279" s="175"/>
      <c r="F1279" s="175"/>
      <c r="G1279" s="175"/>
      <c r="H1279" s="175"/>
    </row>
    <row r="1280" spans="1:9" ht="14" hidden="1" x14ac:dyDescent="0.15">
      <c r="A1280" s="177">
        <v>20</v>
      </c>
      <c r="B1280" s="178"/>
      <c r="C1280" s="175"/>
      <c r="D1280" s="175"/>
      <c r="E1280" s="175"/>
      <c r="F1280" s="175"/>
      <c r="G1280" s="175"/>
      <c r="H1280" s="175"/>
    </row>
    <row r="1281" spans="1:8" ht="14" hidden="1" x14ac:dyDescent="0.15">
      <c r="A1281" s="177">
        <v>21</v>
      </c>
      <c r="B1281" s="178"/>
      <c r="C1281" s="175"/>
      <c r="D1281" s="175"/>
      <c r="E1281" s="175"/>
      <c r="F1281" s="175"/>
      <c r="G1281" s="175"/>
      <c r="H1281" s="175"/>
    </row>
    <row r="1282" spans="1:8" ht="14" hidden="1" x14ac:dyDescent="0.15">
      <c r="A1282" s="177">
        <v>22</v>
      </c>
      <c r="B1282" s="178"/>
      <c r="C1282" s="175"/>
      <c r="D1282" s="175"/>
      <c r="E1282" s="175"/>
      <c r="F1282" s="175"/>
      <c r="G1282" s="175"/>
      <c r="H1282" s="175"/>
    </row>
    <row r="1283" spans="1:8" ht="14" hidden="1" x14ac:dyDescent="0.15">
      <c r="A1283" s="177">
        <v>23</v>
      </c>
      <c r="B1283" s="178"/>
      <c r="C1283" s="175"/>
      <c r="D1283" s="175"/>
      <c r="E1283" s="175"/>
      <c r="F1283" s="175"/>
      <c r="G1283" s="175"/>
      <c r="H1283" s="175"/>
    </row>
    <row r="1284" spans="1:8" ht="14" hidden="1" x14ac:dyDescent="0.15">
      <c r="A1284" s="177">
        <v>24</v>
      </c>
      <c r="B1284" s="178"/>
      <c r="C1284" s="175"/>
      <c r="D1284" s="175"/>
      <c r="E1284" s="175"/>
      <c r="F1284" s="175"/>
      <c r="G1284" s="175"/>
      <c r="H1284" s="175"/>
    </row>
    <row r="1285" spans="1:8" ht="14" hidden="1" x14ac:dyDescent="0.15">
      <c r="A1285" s="177">
        <v>25</v>
      </c>
      <c r="B1285" s="178"/>
      <c r="C1285" s="175"/>
      <c r="D1285" s="175"/>
      <c r="E1285" s="175"/>
      <c r="F1285" s="175"/>
      <c r="G1285" s="175"/>
      <c r="H1285" s="175"/>
    </row>
    <row r="1286" spans="1:8" ht="14" hidden="1" x14ac:dyDescent="0.15">
      <c r="A1286" s="177">
        <v>26</v>
      </c>
      <c r="B1286" s="178"/>
      <c r="C1286" s="175"/>
      <c r="D1286" s="175"/>
      <c r="E1286" s="175"/>
      <c r="F1286" s="175"/>
      <c r="G1286" s="175"/>
      <c r="H1286" s="175"/>
    </row>
    <row r="1287" spans="1:8" ht="14" hidden="1" x14ac:dyDescent="0.15">
      <c r="A1287" s="177">
        <v>27</v>
      </c>
      <c r="B1287" s="178"/>
      <c r="C1287" s="175"/>
      <c r="D1287" s="175"/>
      <c r="E1287" s="175"/>
      <c r="F1287" s="175"/>
      <c r="G1287" s="175"/>
      <c r="H1287" s="175"/>
    </row>
    <row r="1288" spans="1:8" ht="14" hidden="1" x14ac:dyDescent="0.15">
      <c r="A1288" s="177">
        <v>28</v>
      </c>
      <c r="B1288" s="178"/>
      <c r="C1288" s="175"/>
      <c r="D1288" s="175"/>
      <c r="E1288" s="175"/>
      <c r="F1288" s="175"/>
      <c r="G1288" s="175"/>
      <c r="H1288" s="175"/>
    </row>
    <row r="1289" spans="1:8" ht="14" hidden="1" x14ac:dyDescent="0.15">
      <c r="A1289" s="177">
        <v>29</v>
      </c>
      <c r="B1289" s="178"/>
      <c r="C1289" s="175"/>
      <c r="D1289" s="175"/>
      <c r="E1289" s="175"/>
      <c r="F1289" s="175"/>
      <c r="G1289" s="175"/>
      <c r="H1289" s="175"/>
    </row>
    <row r="1290" spans="1:8" ht="14" hidden="1" x14ac:dyDescent="0.15">
      <c r="A1290" s="177">
        <v>30</v>
      </c>
      <c r="B1290" s="178"/>
      <c r="C1290" s="175"/>
      <c r="D1290" s="175"/>
      <c r="E1290" s="175"/>
      <c r="F1290" s="175"/>
      <c r="G1290" s="175"/>
      <c r="H1290" s="175"/>
    </row>
    <row r="1291" spans="1:8" ht="14" hidden="1" x14ac:dyDescent="0.15">
      <c r="A1291" s="177">
        <v>31</v>
      </c>
      <c r="B1291" s="178"/>
      <c r="C1291" s="175"/>
      <c r="D1291" s="175"/>
      <c r="E1291" s="175"/>
      <c r="F1291" s="175"/>
      <c r="G1291" s="175"/>
      <c r="H1291" s="175"/>
    </row>
    <row r="1292" spans="1:8" ht="14" hidden="1" x14ac:dyDescent="0.15">
      <c r="A1292" s="177">
        <v>32</v>
      </c>
      <c r="B1292" s="178"/>
      <c r="C1292" s="175"/>
      <c r="D1292" s="175"/>
      <c r="E1292" s="175"/>
      <c r="F1292" s="175"/>
      <c r="G1292" s="175"/>
      <c r="H1292" s="175"/>
    </row>
    <row r="1293" spans="1:8" ht="14" hidden="1" x14ac:dyDescent="0.15">
      <c r="A1293" s="177">
        <v>33</v>
      </c>
      <c r="B1293" s="178"/>
      <c r="C1293" s="175"/>
      <c r="D1293" s="175"/>
      <c r="E1293" s="175"/>
      <c r="F1293" s="175"/>
      <c r="G1293" s="175"/>
      <c r="H1293" s="175"/>
    </row>
    <row r="1294" spans="1:8" ht="14" hidden="1" x14ac:dyDescent="0.15">
      <c r="A1294" s="177">
        <v>34</v>
      </c>
      <c r="B1294" s="178"/>
      <c r="C1294" s="175"/>
      <c r="D1294" s="175"/>
      <c r="E1294" s="175"/>
      <c r="F1294" s="175"/>
      <c r="G1294" s="175"/>
      <c r="H1294" s="175"/>
    </row>
    <row r="1295" spans="1:8" ht="14" hidden="1" x14ac:dyDescent="0.15">
      <c r="A1295" s="177">
        <v>35</v>
      </c>
      <c r="B1295" s="178"/>
      <c r="C1295" s="175"/>
      <c r="D1295" s="175"/>
      <c r="E1295" s="175"/>
      <c r="F1295" s="175"/>
      <c r="G1295" s="175"/>
      <c r="H1295" s="175"/>
    </row>
    <row r="1296" spans="1:8" ht="14" hidden="1" x14ac:dyDescent="0.15">
      <c r="A1296" s="177">
        <v>36</v>
      </c>
      <c r="B1296" s="178"/>
      <c r="C1296" s="175"/>
      <c r="D1296" s="175"/>
      <c r="E1296" s="175"/>
      <c r="F1296" s="175"/>
      <c r="G1296" s="175"/>
      <c r="H1296" s="175"/>
    </row>
    <row r="1297" spans="1:8" ht="14" hidden="1" x14ac:dyDescent="0.15">
      <c r="A1297" s="177">
        <v>37</v>
      </c>
      <c r="B1297" s="178"/>
      <c r="C1297" s="175"/>
      <c r="D1297" s="175"/>
      <c r="E1297" s="175"/>
      <c r="F1297" s="175"/>
      <c r="G1297" s="175"/>
      <c r="H1297" s="175"/>
    </row>
    <row r="1298" spans="1:8" ht="14" hidden="1" x14ac:dyDescent="0.15">
      <c r="A1298" s="177">
        <v>38</v>
      </c>
      <c r="B1298" s="178"/>
      <c r="C1298" s="175"/>
      <c r="D1298" s="175"/>
      <c r="E1298" s="175"/>
      <c r="F1298" s="175"/>
      <c r="G1298" s="175"/>
      <c r="H1298" s="175"/>
    </row>
    <row r="1299" spans="1:8" ht="14" hidden="1" x14ac:dyDescent="0.15">
      <c r="A1299" s="177">
        <v>39</v>
      </c>
      <c r="B1299" s="178"/>
      <c r="C1299" s="175"/>
      <c r="D1299" s="175"/>
      <c r="E1299" s="175"/>
      <c r="F1299" s="175"/>
      <c r="G1299" s="175"/>
      <c r="H1299" s="175"/>
    </row>
    <row r="1300" spans="1:8" ht="14" hidden="1" x14ac:dyDescent="0.15">
      <c r="A1300" s="177">
        <v>40</v>
      </c>
      <c r="B1300" s="178"/>
      <c r="C1300" s="175"/>
      <c r="D1300" s="175"/>
      <c r="E1300" s="175"/>
      <c r="F1300" s="175"/>
      <c r="G1300" s="175"/>
      <c r="H1300" s="175"/>
    </row>
    <row r="1301" spans="1:8" ht="14" hidden="1" x14ac:dyDescent="0.15">
      <c r="A1301" s="177">
        <v>41</v>
      </c>
      <c r="B1301" s="178"/>
      <c r="C1301" s="175"/>
      <c r="D1301" s="175"/>
      <c r="E1301" s="175"/>
      <c r="F1301" s="175"/>
      <c r="G1301" s="175"/>
      <c r="H1301" s="175"/>
    </row>
    <row r="1302" spans="1:8" ht="14" hidden="1" x14ac:dyDescent="0.15">
      <c r="A1302" s="177">
        <v>42</v>
      </c>
      <c r="B1302" s="178"/>
      <c r="C1302" s="175"/>
      <c r="D1302" s="175"/>
      <c r="E1302" s="175"/>
      <c r="F1302" s="175"/>
      <c r="G1302" s="175"/>
      <c r="H1302" s="175"/>
    </row>
    <row r="1303" spans="1:8" ht="14" hidden="1" x14ac:dyDescent="0.15">
      <c r="A1303" s="177">
        <v>43</v>
      </c>
      <c r="B1303" s="178"/>
      <c r="C1303" s="175"/>
      <c r="D1303" s="175"/>
      <c r="E1303" s="175"/>
      <c r="F1303" s="175"/>
      <c r="G1303" s="175"/>
      <c r="H1303" s="175"/>
    </row>
    <row r="1304" spans="1:8" ht="14" hidden="1" x14ac:dyDescent="0.15">
      <c r="A1304" s="177">
        <v>44</v>
      </c>
      <c r="B1304" s="178"/>
      <c r="C1304" s="175"/>
      <c r="D1304" s="175"/>
      <c r="E1304" s="175"/>
      <c r="F1304" s="175"/>
      <c r="G1304" s="175"/>
      <c r="H1304" s="175"/>
    </row>
    <row r="1305" spans="1:8" ht="14" hidden="1" x14ac:dyDescent="0.15">
      <c r="A1305" s="177">
        <v>45</v>
      </c>
      <c r="B1305" s="178"/>
      <c r="C1305" s="175"/>
      <c r="D1305" s="175"/>
      <c r="E1305" s="175"/>
      <c r="F1305" s="175"/>
      <c r="G1305" s="175"/>
      <c r="H1305" s="175"/>
    </row>
    <row r="1306" spans="1:8" ht="14" hidden="1" x14ac:dyDescent="0.15">
      <c r="A1306" s="177">
        <v>46</v>
      </c>
      <c r="B1306" s="178"/>
      <c r="C1306" s="175"/>
      <c r="D1306" s="175"/>
      <c r="E1306" s="175"/>
      <c r="F1306" s="175"/>
      <c r="G1306" s="175"/>
      <c r="H1306" s="175"/>
    </row>
    <row r="1307" spans="1:8" ht="14" hidden="1" x14ac:dyDescent="0.15">
      <c r="A1307" s="177">
        <v>47</v>
      </c>
      <c r="B1307" s="178"/>
      <c r="C1307" s="175"/>
      <c r="D1307" s="175"/>
      <c r="E1307" s="175"/>
      <c r="F1307" s="175"/>
      <c r="G1307" s="175"/>
      <c r="H1307" s="175"/>
    </row>
    <row r="1308" spans="1:8" ht="14" hidden="1" x14ac:dyDescent="0.15">
      <c r="A1308" s="177">
        <v>48</v>
      </c>
      <c r="B1308" s="178"/>
      <c r="C1308" s="175"/>
      <c r="D1308" s="175"/>
      <c r="E1308" s="175"/>
      <c r="F1308" s="175"/>
      <c r="G1308" s="175"/>
      <c r="H1308" s="175"/>
    </row>
    <row r="1309" spans="1:8" ht="14" hidden="1" x14ac:dyDescent="0.15">
      <c r="A1309" s="177">
        <v>49</v>
      </c>
      <c r="B1309" s="178"/>
      <c r="C1309" s="175"/>
      <c r="D1309" s="175"/>
      <c r="E1309" s="175"/>
      <c r="F1309" s="175"/>
      <c r="G1309" s="175"/>
      <c r="H1309" s="175"/>
    </row>
    <row r="1310" spans="1:8" ht="14" hidden="1" x14ac:dyDescent="0.15">
      <c r="A1310" s="177">
        <v>50</v>
      </c>
      <c r="B1310" s="178"/>
      <c r="C1310" s="175"/>
      <c r="D1310" s="175"/>
      <c r="E1310" s="175"/>
      <c r="F1310" s="175"/>
      <c r="G1310" s="175"/>
      <c r="H1310" s="175"/>
    </row>
    <row r="1311" spans="1:8" ht="14" hidden="1" x14ac:dyDescent="0.15">
      <c r="A1311" s="177">
        <v>51</v>
      </c>
      <c r="B1311" s="178"/>
      <c r="C1311" s="175"/>
      <c r="D1311" s="175"/>
      <c r="E1311" s="175"/>
      <c r="F1311" s="175"/>
      <c r="G1311" s="175"/>
      <c r="H1311" s="175"/>
    </row>
    <row r="1312" spans="1:8" ht="14" hidden="1" x14ac:dyDescent="0.15">
      <c r="A1312" s="177">
        <v>52</v>
      </c>
      <c r="B1312" s="178"/>
      <c r="C1312" s="175"/>
      <c r="D1312" s="175"/>
      <c r="E1312" s="175"/>
      <c r="F1312" s="175"/>
      <c r="G1312" s="175"/>
      <c r="H1312" s="175"/>
    </row>
    <row r="1313" spans="1:8" ht="14" hidden="1" x14ac:dyDescent="0.15">
      <c r="A1313" s="177">
        <v>53</v>
      </c>
      <c r="B1313" s="178"/>
      <c r="C1313" s="175"/>
      <c r="D1313" s="175"/>
      <c r="E1313" s="175"/>
      <c r="F1313" s="175"/>
      <c r="G1313" s="175"/>
      <c r="H1313" s="175"/>
    </row>
    <row r="1314" spans="1:8" ht="14" hidden="1" x14ac:dyDescent="0.15">
      <c r="A1314" s="177">
        <v>54</v>
      </c>
      <c r="B1314" s="181"/>
      <c r="C1314" s="175"/>
      <c r="D1314" s="175"/>
      <c r="E1314" s="175"/>
      <c r="F1314" s="175"/>
      <c r="G1314" s="175"/>
      <c r="H1314" s="175"/>
    </row>
    <row r="1315" spans="1:8" ht="14" hidden="1" x14ac:dyDescent="0.15">
      <c r="A1315" s="177">
        <v>55</v>
      </c>
      <c r="B1315" s="181"/>
      <c r="C1315" s="175"/>
      <c r="D1315" s="175"/>
      <c r="E1315" s="175"/>
      <c r="F1315" s="175"/>
      <c r="G1315" s="175"/>
      <c r="H1315" s="175"/>
    </row>
    <row r="1316" spans="1:8" ht="14" hidden="1" x14ac:dyDescent="0.15">
      <c r="A1316" s="177">
        <v>56</v>
      </c>
      <c r="B1316" s="181"/>
      <c r="C1316" s="175"/>
      <c r="D1316" s="175"/>
      <c r="E1316" s="175"/>
      <c r="F1316" s="175"/>
      <c r="G1316" s="175"/>
      <c r="H1316" s="175"/>
    </row>
    <row r="1317" spans="1:8" ht="14" hidden="1" x14ac:dyDescent="0.15">
      <c r="A1317" s="177">
        <v>57</v>
      </c>
      <c r="B1317" s="181"/>
      <c r="C1317" s="175"/>
      <c r="D1317" s="175"/>
      <c r="E1317" s="175"/>
      <c r="F1317" s="175"/>
      <c r="G1317" s="175"/>
      <c r="H1317" s="175"/>
    </row>
    <row r="1318" spans="1:8" ht="14" hidden="1" x14ac:dyDescent="0.15">
      <c r="A1318" s="177">
        <v>58</v>
      </c>
      <c r="B1318" s="181"/>
      <c r="C1318" s="175"/>
      <c r="D1318" s="175"/>
      <c r="E1318" s="175"/>
      <c r="F1318" s="175"/>
      <c r="G1318" s="175"/>
      <c r="H1318" s="175"/>
    </row>
    <row r="1319" spans="1:8" ht="14" hidden="1" x14ac:dyDescent="0.15">
      <c r="A1319" s="177">
        <v>59</v>
      </c>
      <c r="B1319" s="181"/>
      <c r="C1319" s="175"/>
      <c r="D1319" s="175"/>
      <c r="E1319" s="175"/>
      <c r="F1319" s="175"/>
      <c r="G1319" s="175"/>
      <c r="H1319" s="175"/>
    </row>
    <row r="1320" spans="1:8" ht="14" hidden="1" x14ac:dyDescent="0.15">
      <c r="A1320" s="177">
        <v>60</v>
      </c>
      <c r="B1320" s="181"/>
      <c r="C1320" s="175"/>
      <c r="D1320" s="175"/>
      <c r="E1320" s="175"/>
      <c r="F1320" s="175"/>
      <c r="G1320" s="175"/>
      <c r="H1320" s="175"/>
    </row>
    <row r="1321" spans="1:8" ht="14" hidden="1" x14ac:dyDescent="0.15">
      <c r="A1321" s="177">
        <v>61</v>
      </c>
      <c r="B1321" s="181"/>
      <c r="C1321" s="175"/>
      <c r="D1321" s="175"/>
      <c r="E1321" s="175"/>
      <c r="F1321" s="175"/>
      <c r="G1321" s="175"/>
      <c r="H1321" s="175"/>
    </row>
    <row r="1322" spans="1:8" ht="14" hidden="1" x14ac:dyDescent="0.15">
      <c r="A1322" s="177">
        <v>62</v>
      </c>
      <c r="B1322" s="181"/>
      <c r="C1322" s="175"/>
      <c r="D1322" s="175"/>
      <c r="E1322" s="175"/>
      <c r="F1322" s="175"/>
      <c r="G1322" s="175"/>
      <c r="H1322" s="175"/>
    </row>
    <row r="1323" spans="1:8" ht="14" hidden="1" x14ac:dyDescent="0.15">
      <c r="A1323" s="177">
        <v>63</v>
      </c>
      <c r="B1323" s="181"/>
      <c r="C1323" s="175"/>
      <c r="D1323" s="175"/>
      <c r="E1323" s="175"/>
      <c r="F1323" s="175"/>
      <c r="G1323" s="175"/>
      <c r="H1323" s="175"/>
    </row>
    <row r="1324" spans="1:8" ht="14" hidden="1" x14ac:dyDescent="0.15">
      <c r="A1324" s="177">
        <v>64</v>
      </c>
      <c r="B1324" s="181"/>
      <c r="C1324" s="175"/>
      <c r="D1324" s="175"/>
      <c r="E1324" s="175"/>
      <c r="F1324" s="175"/>
      <c r="G1324" s="175"/>
      <c r="H1324" s="175"/>
    </row>
    <row r="1325" spans="1:8" ht="14" hidden="1" x14ac:dyDescent="0.15">
      <c r="A1325" s="177">
        <v>65</v>
      </c>
      <c r="B1325" s="181"/>
      <c r="C1325" s="175"/>
      <c r="D1325" s="175"/>
      <c r="E1325" s="175"/>
      <c r="F1325" s="175"/>
      <c r="G1325" s="175"/>
      <c r="H1325" s="175"/>
    </row>
    <row r="1326" spans="1:8" ht="14" hidden="1" x14ac:dyDescent="0.15">
      <c r="A1326" s="177">
        <v>66</v>
      </c>
      <c r="B1326" s="181"/>
      <c r="C1326" s="175"/>
      <c r="D1326" s="175"/>
      <c r="E1326" s="175"/>
      <c r="F1326" s="175"/>
      <c r="G1326" s="175"/>
      <c r="H1326" s="175"/>
    </row>
    <row r="1327" spans="1:8" ht="14" hidden="1" x14ac:dyDescent="0.15">
      <c r="A1327" s="177">
        <v>67</v>
      </c>
      <c r="B1327" s="181"/>
      <c r="C1327" s="175"/>
      <c r="D1327" s="175"/>
      <c r="E1327" s="175"/>
      <c r="F1327" s="175"/>
      <c r="G1327" s="175"/>
      <c r="H1327" s="175"/>
    </row>
    <row r="1328" spans="1:8" ht="14" hidden="1" x14ac:dyDescent="0.15">
      <c r="A1328" s="177">
        <v>68</v>
      </c>
      <c r="B1328" s="181"/>
      <c r="C1328" s="175"/>
      <c r="D1328" s="175"/>
      <c r="E1328" s="175"/>
      <c r="F1328" s="175"/>
      <c r="G1328" s="175"/>
      <c r="H1328" s="175"/>
    </row>
    <row r="1329" spans="1:8" ht="14" hidden="1" x14ac:dyDescent="0.15">
      <c r="A1329" s="177">
        <v>69</v>
      </c>
      <c r="B1329" s="181"/>
      <c r="C1329" s="175"/>
      <c r="D1329" s="175"/>
      <c r="E1329" s="175"/>
      <c r="F1329" s="175"/>
      <c r="G1329" s="175"/>
      <c r="H1329" s="175"/>
    </row>
    <row r="1330" spans="1:8" ht="14" hidden="1" x14ac:dyDescent="0.15">
      <c r="A1330" s="177">
        <v>70</v>
      </c>
      <c r="B1330" s="181"/>
      <c r="C1330" s="175"/>
      <c r="D1330" s="175"/>
      <c r="E1330" s="175"/>
      <c r="F1330" s="175"/>
      <c r="G1330" s="175"/>
      <c r="H1330" s="175"/>
    </row>
    <row r="1331" spans="1:8" ht="14" hidden="1" x14ac:dyDescent="0.15">
      <c r="A1331" s="177">
        <v>71</v>
      </c>
      <c r="B1331" s="181"/>
      <c r="C1331" s="175"/>
      <c r="D1331" s="175"/>
      <c r="E1331" s="175"/>
      <c r="F1331" s="175"/>
      <c r="G1331" s="175"/>
      <c r="H1331" s="175"/>
    </row>
    <row r="1332" spans="1:8" ht="14" hidden="1" x14ac:dyDescent="0.15">
      <c r="A1332" s="177">
        <v>72</v>
      </c>
      <c r="B1332" s="181"/>
      <c r="C1332" s="175"/>
      <c r="D1332" s="175"/>
      <c r="E1332" s="175"/>
      <c r="F1332" s="175"/>
      <c r="G1332" s="175"/>
      <c r="H1332" s="175"/>
    </row>
    <row r="1333" spans="1:8" ht="14" hidden="1" x14ac:dyDescent="0.15">
      <c r="A1333" s="177">
        <v>73</v>
      </c>
      <c r="B1333" s="181"/>
      <c r="C1333" s="175"/>
      <c r="D1333" s="175"/>
      <c r="E1333" s="175"/>
      <c r="F1333" s="175"/>
      <c r="G1333" s="175"/>
      <c r="H1333" s="175"/>
    </row>
    <row r="1334" spans="1:8" ht="14" hidden="1" x14ac:dyDescent="0.15">
      <c r="A1334" s="177">
        <v>74</v>
      </c>
      <c r="B1334" s="181"/>
      <c r="C1334" s="175"/>
      <c r="D1334" s="175"/>
      <c r="E1334" s="175"/>
      <c r="F1334" s="175"/>
      <c r="G1334" s="175"/>
      <c r="H1334" s="175"/>
    </row>
    <row r="1335" spans="1:8" ht="14" hidden="1" x14ac:dyDescent="0.15">
      <c r="A1335" s="177">
        <v>75</v>
      </c>
      <c r="B1335" s="181"/>
      <c r="C1335" s="175"/>
      <c r="D1335" s="175"/>
      <c r="E1335" s="175"/>
      <c r="F1335" s="175"/>
      <c r="G1335" s="175"/>
      <c r="H1335" s="175"/>
    </row>
    <row r="1336" spans="1:8" ht="14" hidden="1" x14ac:dyDescent="0.15">
      <c r="A1336" s="177">
        <v>76</v>
      </c>
      <c r="B1336" s="181"/>
      <c r="C1336" s="175"/>
      <c r="D1336" s="175"/>
      <c r="E1336" s="175"/>
      <c r="F1336" s="175"/>
      <c r="G1336" s="175"/>
      <c r="H1336" s="175"/>
    </row>
    <row r="1337" spans="1:8" ht="14" hidden="1" x14ac:dyDescent="0.15">
      <c r="A1337" s="177">
        <v>77</v>
      </c>
      <c r="B1337" s="181"/>
      <c r="C1337" s="175"/>
      <c r="D1337" s="175"/>
      <c r="E1337" s="175"/>
      <c r="F1337" s="175"/>
      <c r="G1337" s="175"/>
      <c r="H1337" s="175"/>
    </row>
    <row r="1338" spans="1:8" ht="14" hidden="1" x14ac:dyDescent="0.15">
      <c r="A1338" s="177">
        <v>78</v>
      </c>
      <c r="B1338" s="181"/>
      <c r="C1338" s="175"/>
      <c r="D1338" s="175"/>
      <c r="E1338" s="175"/>
      <c r="F1338" s="175"/>
      <c r="G1338" s="175"/>
      <c r="H1338" s="175"/>
    </row>
    <row r="1339" spans="1:8" ht="14" hidden="1" x14ac:dyDescent="0.15">
      <c r="A1339" s="177">
        <v>79</v>
      </c>
      <c r="B1339" s="181"/>
      <c r="C1339" s="175"/>
      <c r="D1339" s="175"/>
      <c r="E1339" s="175"/>
      <c r="F1339" s="175"/>
      <c r="G1339" s="175"/>
      <c r="H1339" s="175"/>
    </row>
    <row r="1340" spans="1:8" ht="14" hidden="1" x14ac:dyDescent="0.15">
      <c r="A1340" s="177">
        <v>80</v>
      </c>
      <c r="B1340" s="181"/>
      <c r="C1340" s="175"/>
      <c r="D1340" s="175"/>
      <c r="E1340" s="175"/>
      <c r="F1340" s="175"/>
      <c r="G1340" s="175"/>
      <c r="H1340" s="175"/>
    </row>
    <row r="1341" spans="1:8" ht="14" hidden="1" x14ac:dyDescent="0.15">
      <c r="A1341" s="177">
        <v>81</v>
      </c>
      <c r="B1341" s="181"/>
      <c r="C1341" s="175"/>
      <c r="D1341" s="175"/>
      <c r="E1341" s="175"/>
      <c r="F1341" s="175"/>
      <c r="G1341" s="175"/>
      <c r="H1341" s="175"/>
    </row>
    <row r="1342" spans="1:8" ht="14" hidden="1" x14ac:dyDescent="0.15">
      <c r="A1342" s="177">
        <v>82</v>
      </c>
      <c r="B1342" s="181"/>
      <c r="C1342" s="175"/>
      <c r="D1342" s="175"/>
      <c r="E1342" s="175"/>
      <c r="F1342" s="175"/>
      <c r="G1342" s="175"/>
      <c r="H1342" s="175"/>
    </row>
    <row r="1343" spans="1:8" ht="14" hidden="1" x14ac:dyDescent="0.15">
      <c r="A1343" s="177">
        <v>83</v>
      </c>
      <c r="B1343" s="181"/>
      <c r="C1343" s="175"/>
      <c r="D1343" s="175"/>
      <c r="E1343" s="175"/>
      <c r="F1343" s="175"/>
      <c r="G1343" s="175"/>
      <c r="H1343" s="175"/>
    </row>
    <row r="1344" spans="1:8" ht="14" hidden="1" x14ac:dyDescent="0.15">
      <c r="A1344" s="177">
        <v>84</v>
      </c>
      <c r="B1344" s="181" t="s">
        <v>3</v>
      </c>
      <c r="C1344" s="175"/>
      <c r="D1344" s="175"/>
      <c r="E1344" s="175"/>
      <c r="F1344" s="175"/>
      <c r="G1344" s="175"/>
      <c r="H1344" s="175"/>
    </row>
    <row r="1345" spans="1:9" ht="14" hidden="1" x14ac:dyDescent="0.15">
      <c r="A1345" s="177">
        <v>1</v>
      </c>
      <c r="B1345" s="181" t="s">
        <v>4</v>
      </c>
      <c r="C1345" s="175"/>
      <c r="D1345" s="175"/>
      <c r="E1345" s="175"/>
      <c r="F1345" s="175"/>
      <c r="G1345" s="175"/>
      <c r="H1345" s="175"/>
    </row>
    <row r="1346" spans="1:9" ht="14" hidden="1" x14ac:dyDescent="0.15">
      <c r="A1346" s="177">
        <v>2</v>
      </c>
      <c r="B1346" s="181" t="s">
        <v>1</v>
      </c>
      <c r="C1346" s="175"/>
      <c r="D1346" s="175"/>
      <c r="E1346" s="175"/>
      <c r="F1346" s="175"/>
      <c r="G1346" s="175"/>
      <c r="H1346" s="175"/>
    </row>
    <row r="1347" spans="1:9" ht="14" hidden="1" x14ac:dyDescent="0.15">
      <c r="A1347" s="177">
        <v>3</v>
      </c>
      <c r="B1347" s="181" t="s">
        <v>5</v>
      </c>
      <c r="C1347" s="175"/>
      <c r="D1347" s="175"/>
      <c r="E1347" s="175"/>
      <c r="F1347" s="175"/>
      <c r="G1347" s="175"/>
      <c r="H1347" s="175"/>
    </row>
    <row r="1349" spans="1:9" ht="18" hidden="1" x14ac:dyDescent="0.2">
      <c r="A1349" s="249" t="s">
        <v>19</v>
      </c>
      <c r="B1349" s="250"/>
      <c r="C1349" s="250"/>
      <c r="D1349" s="250"/>
      <c r="E1349" s="250"/>
      <c r="F1349" s="250"/>
      <c r="G1349" s="250"/>
      <c r="H1349" s="250"/>
    </row>
    <row r="1350" spans="1:9" ht="18" hidden="1" x14ac:dyDescent="0.2">
      <c r="A1350" s="251" t="s">
        <v>21</v>
      </c>
      <c r="B1350" s="252"/>
      <c r="C1350" s="252"/>
      <c r="D1350" s="252"/>
      <c r="E1350" s="252"/>
      <c r="F1350" s="252"/>
      <c r="G1350" s="252"/>
      <c r="H1350" s="252"/>
    </row>
    <row r="1351" spans="1:9" hidden="1" x14ac:dyDescent="0.15">
      <c r="A1351" s="253" t="s">
        <v>0</v>
      </c>
      <c r="B1351" s="254"/>
      <c r="C1351" s="254"/>
      <c r="D1351" s="254"/>
      <c r="E1351" s="254"/>
      <c r="F1351" s="254"/>
      <c r="G1351" s="254"/>
      <c r="H1351" s="254"/>
      <c r="I1351" s="31"/>
    </row>
    <row r="1352" spans="1:9" hidden="1" x14ac:dyDescent="0.15">
      <c r="A1352" s="177" t="s">
        <v>2</v>
      </c>
      <c r="B1352" s="178" t="s">
        <v>2</v>
      </c>
      <c r="C1352" s="168">
        <v>10000</v>
      </c>
      <c r="D1352" s="168"/>
      <c r="E1352" s="168"/>
      <c r="F1352" s="168">
        <v>20000</v>
      </c>
      <c r="G1352" s="168"/>
      <c r="H1352" s="180"/>
    </row>
    <row r="1353" spans="1:9" ht="14" hidden="1" x14ac:dyDescent="0.15">
      <c r="A1353" s="177">
        <v>18</v>
      </c>
      <c r="B1353" s="178"/>
      <c r="C1353" s="175"/>
      <c r="D1353" s="175"/>
      <c r="E1353" s="175"/>
      <c r="F1353" s="175"/>
      <c r="G1353" s="175"/>
      <c r="H1353" s="175"/>
    </row>
    <row r="1354" spans="1:9" ht="14" hidden="1" x14ac:dyDescent="0.15">
      <c r="A1354" s="177">
        <v>19</v>
      </c>
      <c r="B1354" s="178"/>
      <c r="C1354" s="175"/>
      <c r="D1354" s="175"/>
      <c r="E1354" s="175"/>
      <c r="F1354" s="175"/>
      <c r="G1354" s="175"/>
      <c r="H1354" s="175"/>
    </row>
    <row r="1355" spans="1:9" ht="14" hidden="1" x14ac:dyDescent="0.15">
      <c r="A1355" s="177">
        <v>20</v>
      </c>
      <c r="B1355" s="178"/>
      <c r="C1355" s="175"/>
      <c r="D1355" s="175"/>
      <c r="E1355" s="175"/>
      <c r="F1355" s="175"/>
      <c r="G1355" s="175"/>
      <c r="H1355" s="175"/>
    </row>
    <row r="1356" spans="1:9" ht="14" hidden="1" x14ac:dyDescent="0.15">
      <c r="A1356" s="177">
        <v>21</v>
      </c>
      <c r="B1356" s="178"/>
      <c r="C1356" s="175"/>
      <c r="D1356" s="175"/>
      <c r="E1356" s="175"/>
      <c r="F1356" s="175"/>
      <c r="G1356" s="175"/>
      <c r="H1356" s="175"/>
    </row>
    <row r="1357" spans="1:9" ht="14" hidden="1" x14ac:dyDescent="0.15">
      <c r="A1357" s="177">
        <v>22</v>
      </c>
      <c r="B1357" s="178"/>
      <c r="C1357" s="175"/>
      <c r="D1357" s="175"/>
      <c r="E1357" s="175"/>
      <c r="F1357" s="175"/>
      <c r="G1357" s="175"/>
      <c r="H1357" s="175"/>
    </row>
    <row r="1358" spans="1:9" ht="14" hidden="1" x14ac:dyDescent="0.15">
      <c r="A1358" s="177">
        <v>23</v>
      </c>
      <c r="B1358" s="178"/>
      <c r="C1358" s="175"/>
      <c r="D1358" s="175"/>
      <c r="E1358" s="175"/>
      <c r="F1358" s="175"/>
      <c r="G1358" s="175"/>
      <c r="H1358" s="175"/>
    </row>
    <row r="1359" spans="1:9" ht="14" hidden="1" x14ac:dyDescent="0.15">
      <c r="A1359" s="177">
        <v>24</v>
      </c>
      <c r="B1359" s="178"/>
      <c r="C1359" s="175"/>
      <c r="D1359" s="175"/>
      <c r="E1359" s="175"/>
      <c r="F1359" s="175"/>
      <c r="G1359" s="175"/>
      <c r="H1359" s="175"/>
    </row>
    <row r="1360" spans="1:9" ht="14" hidden="1" x14ac:dyDescent="0.15">
      <c r="A1360" s="177">
        <v>25</v>
      </c>
      <c r="B1360" s="178"/>
      <c r="C1360" s="175"/>
      <c r="D1360" s="175"/>
      <c r="E1360" s="175"/>
      <c r="F1360" s="175"/>
      <c r="G1360" s="175"/>
      <c r="H1360" s="175"/>
    </row>
    <row r="1361" spans="1:8" ht="14" hidden="1" x14ac:dyDescent="0.15">
      <c r="A1361" s="177">
        <v>26</v>
      </c>
      <c r="B1361" s="178"/>
      <c r="C1361" s="175"/>
      <c r="D1361" s="175"/>
      <c r="E1361" s="175"/>
      <c r="F1361" s="175"/>
      <c r="G1361" s="175"/>
      <c r="H1361" s="175"/>
    </row>
    <row r="1362" spans="1:8" ht="14" hidden="1" x14ac:dyDescent="0.15">
      <c r="A1362" s="177">
        <v>27</v>
      </c>
      <c r="B1362" s="178"/>
      <c r="C1362" s="175"/>
      <c r="D1362" s="175"/>
      <c r="E1362" s="175"/>
      <c r="F1362" s="175"/>
      <c r="G1362" s="175"/>
      <c r="H1362" s="175"/>
    </row>
    <row r="1363" spans="1:8" ht="14" hidden="1" x14ac:dyDescent="0.15">
      <c r="A1363" s="177">
        <v>28</v>
      </c>
      <c r="B1363" s="178"/>
      <c r="C1363" s="175"/>
      <c r="D1363" s="175"/>
      <c r="E1363" s="175"/>
      <c r="F1363" s="175"/>
      <c r="G1363" s="175"/>
      <c r="H1363" s="175"/>
    </row>
    <row r="1364" spans="1:8" ht="14" hidden="1" x14ac:dyDescent="0.15">
      <c r="A1364" s="177">
        <v>29</v>
      </c>
      <c r="B1364" s="178"/>
      <c r="C1364" s="175"/>
      <c r="D1364" s="175"/>
      <c r="E1364" s="175"/>
      <c r="F1364" s="175"/>
      <c r="G1364" s="175"/>
      <c r="H1364" s="175"/>
    </row>
    <row r="1365" spans="1:8" ht="14" hidden="1" x14ac:dyDescent="0.15">
      <c r="A1365" s="177">
        <v>30</v>
      </c>
      <c r="B1365" s="178"/>
      <c r="C1365" s="175"/>
      <c r="D1365" s="175"/>
      <c r="E1365" s="175"/>
      <c r="F1365" s="175"/>
      <c r="G1365" s="175"/>
      <c r="H1365" s="175"/>
    </row>
    <row r="1366" spans="1:8" ht="14" hidden="1" x14ac:dyDescent="0.15">
      <c r="A1366" s="177">
        <v>31</v>
      </c>
      <c r="B1366" s="178"/>
      <c r="C1366" s="175"/>
      <c r="D1366" s="175"/>
      <c r="E1366" s="175"/>
      <c r="F1366" s="175"/>
      <c r="G1366" s="175"/>
      <c r="H1366" s="175"/>
    </row>
    <row r="1367" spans="1:8" ht="14" hidden="1" x14ac:dyDescent="0.15">
      <c r="A1367" s="177">
        <v>32</v>
      </c>
      <c r="B1367" s="178"/>
      <c r="C1367" s="175"/>
      <c r="D1367" s="175"/>
      <c r="E1367" s="175"/>
      <c r="F1367" s="175"/>
      <c r="G1367" s="175"/>
      <c r="H1367" s="175"/>
    </row>
    <row r="1368" spans="1:8" ht="14" hidden="1" x14ac:dyDescent="0.15">
      <c r="A1368" s="177">
        <v>33</v>
      </c>
      <c r="B1368" s="178"/>
      <c r="C1368" s="175"/>
      <c r="D1368" s="175"/>
      <c r="E1368" s="175"/>
      <c r="F1368" s="175"/>
      <c r="G1368" s="175"/>
      <c r="H1368" s="175"/>
    </row>
    <row r="1369" spans="1:8" ht="14" hidden="1" x14ac:dyDescent="0.15">
      <c r="A1369" s="177">
        <v>34</v>
      </c>
      <c r="B1369" s="178"/>
      <c r="C1369" s="175"/>
      <c r="D1369" s="175"/>
      <c r="E1369" s="175"/>
      <c r="F1369" s="175"/>
      <c r="G1369" s="175"/>
      <c r="H1369" s="175"/>
    </row>
    <row r="1370" spans="1:8" ht="14" hidden="1" x14ac:dyDescent="0.15">
      <c r="A1370" s="177">
        <v>35</v>
      </c>
      <c r="B1370" s="178"/>
      <c r="C1370" s="175"/>
      <c r="D1370" s="175"/>
      <c r="E1370" s="175"/>
      <c r="F1370" s="175"/>
      <c r="G1370" s="175"/>
      <c r="H1370" s="175"/>
    </row>
    <row r="1371" spans="1:8" ht="14" hidden="1" x14ac:dyDescent="0.15">
      <c r="A1371" s="177">
        <v>36</v>
      </c>
      <c r="B1371" s="178"/>
      <c r="C1371" s="175"/>
      <c r="D1371" s="175"/>
      <c r="E1371" s="175"/>
      <c r="F1371" s="175"/>
      <c r="G1371" s="175"/>
      <c r="H1371" s="175"/>
    </row>
    <row r="1372" spans="1:8" ht="14" hidden="1" x14ac:dyDescent="0.15">
      <c r="A1372" s="177">
        <v>37</v>
      </c>
      <c r="B1372" s="178"/>
      <c r="C1372" s="175"/>
      <c r="D1372" s="175"/>
      <c r="E1372" s="175"/>
      <c r="F1372" s="175"/>
      <c r="G1372" s="175"/>
      <c r="H1372" s="175"/>
    </row>
    <row r="1373" spans="1:8" ht="14" hidden="1" x14ac:dyDescent="0.15">
      <c r="A1373" s="177">
        <v>38</v>
      </c>
      <c r="B1373" s="178"/>
      <c r="C1373" s="175"/>
      <c r="D1373" s="175"/>
      <c r="E1373" s="175"/>
      <c r="F1373" s="175"/>
      <c r="G1373" s="175"/>
      <c r="H1373" s="175"/>
    </row>
    <row r="1374" spans="1:8" ht="14" hidden="1" x14ac:dyDescent="0.15">
      <c r="A1374" s="177">
        <v>39</v>
      </c>
      <c r="B1374" s="178"/>
      <c r="C1374" s="175"/>
      <c r="D1374" s="175"/>
      <c r="E1374" s="175"/>
      <c r="F1374" s="175"/>
      <c r="G1374" s="175"/>
      <c r="H1374" s="175"/>
    </row>
    <row r="1375" spans="1:8" ht="14" hidden="1" x14ac:dyDescent="0.15">
      <c r="A1375" s="177">
        <v>40</v>
      </c>
      <c r="B1375" s="178"/>
      <c r="C1375" s="175"/>
      <c r="D1375" s="175"/>
      <c r="E1375" s="175"/>
      <c r="F1375" s="175"/>
      <c r="G1375" s="175"/>
      <c r="H1375" s="175"/>
    </row>
    <row r="1376" spans="1:8" ht="14" hidden="1" x14ac:dyDescent="0.15">
      <c r="A1376" s="177">
        <v>41</v>
      </c>
      <c r="B1376" s="178"/>
      <c r="C1376" s="175"/>
      <c r="D1376" s="175"/>
      <c r="E1376" s="175"/>
      <c r="F1376" s="175"/>
      <c r="G1376" s="175"/>
      <c r="H1376" s="175"/>
    </row>
    <row r="1377" spans="1:8" ht="14" hidden="1" x14ac:dyDescent="0.15">
      <c r="A1377" s="177">
        <v>42</v>
      </c>
      <c r="B1377" s="178"/>
      <c r="C1377" s="175"/>
      <c r="D1377" s="175"/>
      <c r="E1377" s="175"/>
      <c r="F1377" s="175"/>
      <c r="G1377" s="175"/>
      <c r="H1377" s="175"/>
    </row>
    <row r="1378" spans="1:8" ht="14" hidden="1" x14ac:dyDescent="0.15">
      <c r="A1378" s="177">
        <v>43</v>
      </c>
      <c r="B1378" s="178"/>
      <c r="C1378" s="175"/>
      <c r="D1378" s="175"/>
      <c r="E1378" s="175"/>
      <c r="F1378" s="175"/>
      <c r="G1378" s="175"/>
      <c r="H1378" s="175"/>
    </row>
    <row r="1379" spans="1:8" ht="14" hidden="1" x14ac:dyDescent="0.15">
      <c r="A1379" s="177">
        <v>44</v>
      </c>
      <c r="B1379" s="178"/>
      <c r="C1379" s="175"/>
      <c r="D1379" s="175"/>
      <c r="E1379" s="175"/>
      <c r="F1379" s="175"/>
      <c r="G1379" s="175"/>
      <c r="H1379" s="175"/>
    </row>
    <row r="1380" spans="1:8" ht="14" hidden="1" x14ac:dyDescent="0.15">
      <c r="A1380" s="177">
        <v>45</v>
      </c>
      <c r="B1380" s="178"/>
      <c r="C1380" s="175"/>
      <c r="D1380" s="175"/>
      <c r="E1380" s="175"/>
      <c r="F1380" s="175"/>
      <c r="G1380" s="175"/>
      <c r="H1380" s="175"/>
    </row>
    <row r="1381" spans="1:8" ht="14" hidden="1" x14ac:dyDescent="0.15">
      <c r="A1381" s="177">
        <v>46</v>
      </c>
      <c r="B1381" s="178"/>
      <c r="C1381" s="175"/>
      <c r="D1381" s="175"/>
      <c r="E1381" s="175"/>
      <c r="F1381" s="175"/>
      <c r="G1381" s="175"/>
      <c r="H1381" s="175"/>
    </row>
    <row r="1382" spans="1:8" ht="14" hidden="1" x14ac:dyDescent="0.15">
      <c r="A1382" s="177">
        <v>47</v>
      </c>
      <c r="B1382" s="178"/>
      <c r="C1382" s="175"/>
      <c r="D1382" s="175"/>
      <c r="E1382" s="175"/>
      <c r="F1382" s="175"/>
      <c r="G1382" s="175"/>
      <c r="H1382" s="175"/>
    </row>
    <row r="1383" spans="1:8" ht="14" hidden="1" x14ac:dyDescent="0.15">
      <c r="A1383" s="177">
        <v>48</v>
      </c>
      <c r="B1383" s="178"/>
      <c r="C1383" s="175"/>
      <c r="D1383" s="175"/>
      <c r="E1383" s="175"/>
      <c r="F1383" s="175"/>
      <c r="G1383" s="175"/>
      <c r="H1383" s="175"/>
    </row>
    <row r="1384" spans="1:8" ht="14" hidden="1" x14ac:dyDescent="0.15">
      <c r="A1384" s="177">
        <v>49</v>
      </c>
      <c r="B1384" s="178"/>
      <c r="C1384" s="175"/>
      <c r="D1384" s="175"/>
      <c r="E1384" s="175"/>
      <c r="F1384" s="175"/>
      <c r="G1384" s="175"/>
      <c r="H1384" s="175"/>
    </row>
    <row r="1385" spans="1:8" ht="14" hidden="1" x14ac:dyDescent="0.15">
      <c r="A1385" s="177">
        <v>50</v>
      </c>
      <c r="B1385" s="178"/>
      <c r="C1385" s="175"/>
      <c r="D1385" s="175"/>
      <c r="E1385" s="175"/>
      <c r="F1385" s="175"/>
      <c r="G1385" s="175"/>
      <c r="H1385" s="175"/>
    </row>
    <row r="1386" spans="1:8" ht="14" hidden="1" x14ac:dyDescent="0.15">
      <c r="A1386" s="177">
        <v>51</v>
      </c>
      <c r="B1386" s="178"/>
      <c r="C1386" s="175"/>
      <c r="D1386" s="175"/>
      <c r="E1386" s="175"/>
      <c r="F1386" s="175"/>
      <c r="G1386" s="175"/>
      <c r="H1386" s="175"/>
    </row>
    <row r="1387" spans="1:8" ht="14" hidden="1" x14ac:dyDescent="0.15">
      <c r="A1387" s="177">
        <v>52</v>
      </c>
      <c r="B1387" s="178"/>
      <c r="C1387" s="175"/>
      <c r="D1387" s="175"/>
      <c r="E1387" s="175"/>
      <c r="F1387" s="175"/>
      <c r="G1387" s="175"/>
      <c r="H1387" s="175"/>
    </row>
    <row r="1388" spans="1:8" ht="14" hidden="1" x14ac:dyDescent="0.15">
      <c r="A1388" s="177">
        <v>53</v>
      </c>
      <c r="B1388" s="178"/>
      <c r="C1388" s="175"/>
      <c r="D1388" s="175"/>
      <c r="E1388" s="175"/>
      <c r="F1388" s="175"/>
      <c r="G1388" s="175"/>
      <c r="H1388" s="175"/>
    </row>
    <row r="1389" spans="1:8" ht="14" hidden="1" x14ac:dyDescent="0.15">
      <c r="A1389" s="177">
        <v>54</v>
      </c>
      <c r="B1389" s="181"/>
      <c r="C1389" s="175"/>
      <c r="D1389" s="175"/>
      <c r="E1389" s="175"/>
      <c r="F1389" s="175"/>
      <c r="G1389" s="175"/>
      <c r="H1389" s="175"/>
    </row>
    <row r="1390" spans="1:8" ht="14" hidden="1" x14ac:dyDescent="0.15">
      <c r="A1390" s="177">
        <v>55</v>
      </c>
      <c r="B1390" s="181"/>
      <c r="C1390" s="175"/>
      <c r="D1390" s="175"/>
      <c r="E1390" s="175"/>
      <c r="F1390" s="175"/>
      <c r="G1390" s="175"/>
      <c r="H1390" s="175"/>
    </row>
    <row r="1391" spans="1:8" ht="14" hidden="1" x14ac:dyDescent="0.15">
      <c r="A1391" s="177">
        <v>56</v>
      </c>
      <c r="B1391" s="181"/>
      <c r="C1391" s="175"/>
      <c r="D1391" s="175"/>
      <c r="E1391" s="175"/>
      <c r="F1391" s="175"/>
      <c r="G1391" s="175"/>
      <c r="H1391" s="175"/>
    </row>
    <row r="1392" spans="1:8" ht="14" hidden="1" x14ac:dyDescent="0.15">
      <c r="A1392" s="177">
        <v>57</v>
      </c>
      <c r="B1392" s="181"/>
      <c r="C1392" s="175"/>
      <c r="D1392" s="175"/>
      <c r="E1392" s="175"/>
      <c r="F1392" s="175"/>
      <c r="G1392" s="175"/>
      <c r="H1392" s="175"/>
    </row>
    <row r="1393" spans="1:8" ht="14" hidden="1" x14ac:dyDescent="0.15">
      <c r="A1393" s="177">
        <v>58</v>
      </c>
      <c r="B1393" s="181"/>
      <c r="C1393" s="175"/>
      <c r="D1393" s="175"/>
      <c r="E1393" s="175"/>
      <c r="F1393" s="175"/>
      <c r="G1393" s="175"/>
      <c r="H1393" s="175"/>
    </row>
    <row r="1394" spans="1:8" ht="14" hidden="1" x14ac:dyDescent="0.15">
      <c r="A1394" s="177">
        <v>59</v>
      </c>
      <c r="B1394" s="181"/>
      <c r="C1394" s="175"/>
      <c r="D1394" s="175"/>
      <c r="E1394" s="175"/>
      <c r="F1394" s="175"/>
      <c r="G1394" s="175"/>
      <c r="H1394" s="175"/>
    </row>
    <row r="1395" spans="1:8" ht="14" hidden="1" x14ac:dyDescent="0.15">
      <c r="A1395" s="177">
        <v>60</v>
      </c>
      <c r="B1395" s="181"/>
      <c r="C1395" s="175"/>
      <c r="D1395" s="175"/>
      <c r="E1395" s="175"/>
      <c r="F1395" s="175"/>
      <c r="G1395" s="175"/>
      <c r="H1395" s="175"/>
    </row>
    <row r="1396" spans="1:8" ht="14" hidden="1" x14ac:dyDescent="0.15">
      <c r="A1396" s="177">
        <v>61</v>
      </c>
      <c r="B1396" s="181"/>
      <c r="C1396" s="175"/>
      <c r="D1396" s="175"/>
      <c r="E1396" s="175"/>
      <c r="F1396" s="175"/>
      <c r="G1396" s="175"/>
      <c r="H1396" s="175"/>
    </row>
    <row r="1397" spans="1:8" ht="14" hidden="1" x14ac:dyDescent="0.15">
      <c r="A1397" s="177">
        <v>62</v>
      </c>
      <c r="B1397" s="181"/>
      <c r="C1397" s="175"/>
      <c r="D1397" s="175"/>
      <c r="E1397" s="175"/>
      <c r="F1397" s="175"/>
      <c r="G1397" s="175"/>
      <c r="H1397" s="175"/>
    </row>
    <row r="1398" spans="1:8" ht="14" hidden="1" x14ac:dyDescent="0.15">
      <c r="A1398" s="177">
        <v>63</v>
      </c>
      <c r="B1398" s="181"/>
      <c r="C1398" s="175"/>
      <c r="D1398" s="175"/>
      <c r="E1398" s="175"/>
      <c r="F1398" s="175"/>
      <c r="G1398" s="175"/>
      <c r="H1398" s="175"/>
    </row>
    <row r="1399" spans="1:8" ht="14" hidden="1" x14ac:dyDescent="0.15">
      <c r="A1399" s="177">
        <v>64</v>
      </c>
      <c r="B1399" s="181"/>
      <c r="C1399" s="175"/>
      <c r="D1399" s="175"/>
      <c r="E1399" s="175"/>
      <c r="F1399" s="175"/>
      <c r="G1399" s="175"/>
      <c r="H1399" s="175"/>
    </row>
    <row r="1400" spans="1:8" ht="14" hidden="1" x14ac:dyDescent="0.15">
      <c r="A1400" s="177">
        <v>65</v>
      </c>
      <c r="B1400" s="181"/>
      <c r="C1400" s="175"/>
      <c r="D1400" s="175"/>
      <c r="E1400" s="175"/>
      <c r="F1400" s="175"/>
      <c r="G1400" s="175"/>
      <c r="H1400" s="175"/>
    </row>
    <row r="1401" spans="1:8" ht="14" hidden="1" x14ac:dyDescent="0.15">
      <c r="A1401" s="177">
        <v>66</v>
      </c>
      <c r="B1401" s="181"/>
      <c r="C1401" s="175"/>
      <c r="D1401" s="175"/>
      <c r="E1401" s="175"/>
      <c r="F1401" s="175"/>
      <c r="G1401" s="175"/>
      <c r="H1401" s="175"/>
    </row>
    <row r="1402" spans="1:8" ht="14" hidden="1" x14ac:dyDescent="0.15">
      <c r="A1402" s="177">
        <v>67</v>
      </c>
      <c r="B1402" s="181"/>
      <c r="C1402" s="175"/>
      <c r="D1402" s="175"/>
      <c r="E1402" s="175"/>
      <c r="F1402" s="175"/>
      <c r="G1402" s="175"/>
      <c r="H1402" s="175"/>
    </row>
    <row r="1403" spans="1:8" ht="14" hidden="1" x14ac:dyDescent="0.15">
      <c r="A1403" s="177">
        <v>68</v>
      </c>
      <c r="B1403" s="181"/>
      <c r="C1403" s="175"/>
      <c r="D1403" s="175"/>
      <c r="E1403" s="175"/>
      <c r="F1403" s="175"/>
      <c r="G1403" s="175"/>
      <c r="H1403" s="175"/>
    </row>
    <row r="1404" spans="1:8" ht="14" hidden="1" x14ac:dyDescent="0.15">
      <c r="A1404" s="177">
        <v>69</v>
      </c>
      <c r="B1404" s="181"/>
      <c r="C1404" s="175"/>
      <c r="D1404" s="175"/>
      <c r="E1404" s="175"/>
      <c r="F1404" s="175"/>
      <c r="G1404" s="175"/>
      <c r="H1404" s="175"/>
    </row>
    <row r="1405" spans="1:8" ht="14" hidden="1" x14ac:dyDescent="0.15">
      <c r="A1405" s="177">
        <v>70</v>
      </c>
      <c r="B1405" s="181"/>
      <c r="C1405" s="175"/>
      <c r="D1405" s="175"/>
      <c r="E1405" s="175"/>
      <c r="F1405" s="175"/>
      <c r="G1405" s="175"/>
      <c r="H1405" s="175"/>
    </row>
    <row r="1406" spans="1:8" ht="14" hidden="1" x14ac:dyDescent="0.15">
      <c r="A1406" s="177">
        <v>71</v>
      </c>
      <c r="B1406" s="181"/>
      <c r="C1406" s="175"/>
      <c r="D1406" s="175"/>
      <c r="E1406" s="175"/>
      <c r="F1406" s="175"/>
      <c r="G1406" s="175"/>
      <c r="H1406" s="175"/>
    </row>
    <row r="1407" spans="1:8" ht="14" hidden="1" x14ac:dyDescent="0.15">
      <c r="A1407" s="177">
        <v>72</v>
      </c>
      <c r="B1407" s="181"/>
      <c r="C1407" s="175"/>
      <c r="D1407" s="175"/>
      <c r="E1407" s="175"/>
      <c r="F1407" s="175"/>
      <c r="G1407" s="175"/>
      <c r="H1407" s="175"/>
    </row>
    <row r="1408" spans="1:8" ht="14" hidden="1" x14ac:dyDescent="0.15">
      <c r="A1408" s="177">
        <v>73</v>
      </c>
      <c r="B1408" s="181"/>
      <c r="C1408" s="175"/>
      <c r="D1408" s="175"/>
      <c r="E1408" s="175"/>
      <c r="F1408" s="175"/>
      <c r="G1408" s="175"/>
      <c r="H1408" s="175"/>
    </row>
    <row r="1409" spans="1:8" ht="14" hidden="1" x14ac:dyDescent="0.15">
      <c r="A1409" s="177">
        <v>74</v>
      </c>
      <c r="B1409" s="181"/>
      <c r="C1409" s="175"/>
      <c r="D1409" s="175"/>
      <c r="E1409" s="175"/>
      <c r="F1409" s="175"/>
      <c r="G1409" s="175"/>
      <c r="H1409" s="175"/>
    </row>
    <row r="1410" spans="1:8" ht="14" hidden="1" x14ac:dyDescent="0.15">
      <c r="A1410" s="177">
        <v>75</v>
      </c>
      <c r="B1410" s="181"/>
      <c r="C1410" s="175"/>
      <c r="D1410" s="175"/>
      <c r="E1410" s="175"/>
      <c r="F1410" s="175"/>
      <c r="G1410" s="175"/>
      <c r="H1410" s="175"/>
    </row>
    <row r="1411" spans="1:8" ht="14" hidden="1" x14ac:dyDescent="0.15">
      <c r="A1411" s="177">
        <v>76</v>
      </c>
      <c r="B1411" s="181"/>
      <c r="C1411" s="175"/>
      <c r="D1411" s="175"/>
      <c r="E1411" s="175"/>
      <c r="F1411" s="175"/>
      <c r="G1411" s="175"/>
      <c r="H1411" s="175"/>
    </row>
    <row r="1412" spans="1:8" ht="14" hidden="1" x14ac:dyDescent="0.15">
      <c r="A1412" s="177">
        <v>77</v>
      </c>
      <c r="B1412" s="181"/>
      <c r="C1412" s="175"/>
      <c r="D1412" s="175"/>
      <c r="E1412" s="175"/>
      <c r="F1412" s="175"/>
      <c r="G1412" s="175"/>
      <c r="H1412" s="175"/>
    </row>
    <row r="1413" spans="1:8" ht="14" hidden="1" x14ac:dyDescent="0.15">
      <c r="A1413" s="177">
        <v>78</v>
      </c>
      <c r="B1413" s="181"/>
      <c r="C1413" s="175"/>
      <c r="D1413" s="175"/>
      <c r="E1413" s="175"/>
      <c r="F1413" s="175"/>
      <c r="G1413" s="175"/>
      <c r="H1413" s="175"/>
    </row>
    <row r="1414" spans="1:8" ht="14" hidden="1" x14ac:dyDescent="0.15">
      <c r="A1414" s="177">
        <v>79</v>
      </c>
      <c r="B1414" s="181"/>
      <c r="C1414" s="175"/>
      <c r="D1414" s="175"/>
      <c r="E1414" s="175"/>
      <c r="F1414" s="175"/>
      <c r="G1414" s="175"/>
      <c r="H1414" s="175"/>
    </row>
    <row r="1415" spans="1:8" ht="14" hidden="1" x14ac:dyDescent="0.15">
      <c r="A1415" s="177">
        <v>80</v>
      </c>
      <c r="B1415" s="181"/>
      <c r="C1415" s="175"/>
      <c r="D1415" s="175"/>
      <c r="E1415" s="175"/>
      <c r="F1415" s="175"/>
      <c r="G1415" s="175"/>
      <c r="H1415" s="175"/>
    </row>
    <row r="1416" spans="1:8" ht="14" hidden="1" x14ac:dyDescent="0.15">
      <c r="A1416" s="177">
        <v>81</v>
      </c>
      <c r="B1416" s="181"/>
      <c r="C1416" s="175"/>
      <c r="D1416" s="175"/>
      <c r="E1416" s="175"/>
      <c r="F1416" s="175"/>
      <c r="G1416" s="175"/>
      <c r="H1416" s="175"/>
    </row>
    <row r="1417" spans="1:8" ht="14" hidden="1" x14ac:dyDescent="0.15">
      <c r="A1417" s="177">
        <v>82</v>
      </c>
      <c r="B1417" s="181"/>
      <c r="C1417" s="175"/>
      <c r="D1417" s="175"/>
      <c r="E1417" s="175"/>
      <c r="F1417" s="175"/>
      <c r="G1417" s="175"/>
      <c r="H1417" s="175"/>
    </row>
    <row r="1418" spans="1:8" ht="14" hidden="1" x14ac:dyDescent="0.15">
      <c r="A1418" s="177">
        <v>83</v>
      </c>
      <c r="B1418" s="181"/>
      <c r="C1418" s="175"/>
      <c r="D1418" s="175"/>
      <c r="E1418" s="175"/>
      <c r="F1418" s="175"/>
      <c r="G1418" s="175"/>
      <c r="H1418" s="175"/>
    </row>
    <row r="1419" spans="1:8" ht="14" hidden="1" x14ac:dyDescent="0.15">
      <c r="A1419" s="177">
        <v>84</v>
      </c>
      <c r="B1419" s="181" t="s">
        <v>3</v>
      </c>
      <c r="C1419" s="175"/>
      <c r="D1419" s="175"/>
      <c r="E1419" s="175"/>
      <c r="F1419" s="175"/>
      <c r="G1419" s="175"/>
      <c r="H1419" s="175"/>
    </row>
    <row r="1420" spans="1:8" ht="14" hidden="1" x14ac:dyDescent="0.15">
      <c r="A1420" s="177">
        <v>1</v>
      </c>
      <c r="B1420" s="181" t="s">
        <v>4</v>
      </c>
      <c r="C1420" s="175"/>
      <c r="D1420" s="175"/>
      <c r="E1420" s="175"/>
      <c r="F1420" s="175"/>
      <c r="G1420" s="175"/>
      <c r="H1420" s="175"/>
    </row>
    <row r="1421" spans="1:8" ht="14" hidden="1" x14ac:dyDescent="0.15">
      <c r="A1421" s="177">
        <v>2</v>
      </c>
      <c r="B1421" s="181" t="s">
        <v>1</v>
      </c>
      <c r="C1421" s="175"/>
      <c r="D1421" s="175"/>
      <c r="E1421" s="175"/>
      <c r="F1421" s="175"/>
      <c r="G1421" s="175"/>
      <c r="H1421" s="175"/>
    </row>
    <row r="1422" spans="1:8" ht="14" hidden="1" x14ac:dyDescent="0.15">
      <c r="A1422" s="177">
        <v>3</v>
      </c>
      <c r="B1422" s="181" t="s">
        <v>5</v>
      </c>
      <c r="C1422" s="175"/>
      <c r="D1422" s="175"/>
      <c r="E1422" s="175"/>
      <c r="F1422" s="175"/>
      <c r="G1422" s="175"/>
      <c r="H1422" s="175"/>
    </row>
    <row r="1424" spans="1:8" ht="18" hidden="1" x14ac:dyDescent="0.2">
      <c r="A1424" s="249" t="s">
        <v>17</v>
      </c>
      <c r="B1424" s="250"/>
      <c r="C1424" s="250"/>
      <c r="D1424" s="250"/>
      <c r="E1424" s="250"/>
      <c r="F1424" s="250"/>
      <c r="G1424" s="250"/>
      <c r="H1424" s="250"/>
    </row>
    <row r="1425" spans="1:9" ht="18" hidden="1" x14ac:dyDescent="0.2">
      <c r="A1425" s="251" t="s">
        <v>11</v>
      </c>
      <c r="B1425" s="252"/>
      <c r="C1425" s="252"/>
      <c r="D1425" s="252"/>
      <c r="E1425" s="252"/>
      <c r="F1425" s="252"/>
      <c r="G1425" s="252"/>
      <c r="H1425" s="252"/>
    </row>
    <row r="1426" spans="1:9" hidden="1" x14ac:dyDescent="0.15">
      <c r="A1426" s="253" t="s">
        <v>0</v>
      </c>
      <c r="B1426" s="254"/>
      <c r="C1426" s="254"/>
      <c r="D1426" s="254"/>
      <c r="E1426" s="254"/>
      <c r="F1426" s="254"/>
      <c r="G1426" s="254"/>
      <c r="H1426" s="254"/>
      <c r="I1426" s="31"/>
    </row>
    <row r="1427" spans="1:9" hidden="1" x14ac:dyDescent="0.15">
      <c r="A1427" s="177" t="s">
        <v>2</v>
      </c>
      <c r="B1427" s="178" t="s">
        <v>2</v>
      </c>
      <c r="C1427" s="168">
        <v>0</v>
      </c>
      <c r="D1427" s="168"/>
      <c r="E1427" s="168"/>
      <c r="F1427" s="168">
        <v>1000</v>
      </c>
      <c r="G1427" s="168">
        <v>2000</v>
      </c>
      <c r="H1427" s="180"/>
    </row>
    <row r="1428" spans="1:9" ht="14" hidden="1" x14ac:dyDescent="0.15">
      <c r="A1428" s="177">
        <v>18</v>
      </c>
      <c r="B1428" s="178"/>
      <c r="C1428" s="175"/>
      <c r="D1428" s="175"/>
      <c r="E1428" s="175"/>
      <c r="F1428" s="175"/>
      <c r="G1428" s="175"/>
      <c r="H1428" s="175"/>
    </row>
    <row r="1429" spans="1:9" ht="14" hidden="1" x14ac:dyDescent="0.15">
      <c r="A1429" s="177">
        <v>19</v>
      </c>
      <c r="B1429" s="178"/>
      <c r="C1429" s="175"/>
      <c r="D1429" s="175"/>
      <c r="E1429" s="175"/>
      <c r="F1429" s="175"/>
      <c r="G1429" s="175"/>
      <c r="H1429" s="175"/>
    </row>
    <row r="1430" spans="1:9" ht="14" hidden="1" x14ac:dyDescent="0.15">
      <c r="A1430" s="177">
        <v>20</v>
      </c>
      <c r="B1430" s="178"/>
      <c r="C1430" s="175"/>
      <c r="D1430" s="175"/>
      <c r="E1430" s="175"/>
      <c r="F1430" s="175"/>
      <c r="G1430" s="175"/>
      <c r="H1430" s="175"/>
    </row>
    <row r="1431" spans="1:9" ht="14" hidden="1" x14ac:dyDescent="0.15">
      <c r="A1431" s="177">
        <v>21</v>
      </c>
      <c r="B1431" s="178"/>
      <c r="C1431" s="175"/>
      <c r="D1431" s="175"/>
      <c r="E1431" s="175"/>
      <c r="F1431" s="175"/>
      <c r="G1431" s="175"/>
      <c r="H1431" s="175"/>
    </row>
    <row r="1432" spans="1:9" ht="14" hidden="1" x14ac:dyDescent="0.15">
      <c r="A1432" s="177">
        <v>22</v>
      </c>
      <c r="B1432" s="178"/>
      <c r="C1432" s="175"/>
      <c r="D1432" s="175"/>
      <c r="E1432" s="175"/>
      <c r="F1432" s="175"/>
      <c r="G1432" s="175"/>
      <c r="H1432" s="175"/>
    </row>
    <row r="1433" spans="1:9" ht="14" hidden="1" x14ac:dyDescent="0.15">
      <c r="A1433" s="177">
        <v>23</v>
      </c>
      <c r="B1433" s="178"/>
      <c r="C1433" s="175"/>
      <c r="D1433" s="175"/>
      <c r="E1433" s="175"/>
      <c r="F1433" s="175"/>
      <c r="G1433" s="175"/>
      <c r="H1433" s="175"/>
    </row>
    <row r="1434" spans="1:9" ht="14" hidden="1" x14ac:dyDescent="0.15">
      <c r="A1434" s="177">
        <v>24</v>
      </c>
      <c r="B1434" s="178"/>
      <c r="C1434" s="175"/>
      <c r="D1434" s="175"/>
      <c r="E1434" s="175"/>
      <c r="F1434" s="175"/>
      <c r="G1434" s="175"/>
      <c r="H1434" s="175"/>
    </row>
    <row r="1435" spans="1:9" ht="14" hidden="1" x14ac:dyDescent="0.15">
      <c r="A1435" s="177">
        <v>25</v>
      </c>
      <c r="B1435" s="178"/>
      <c r="C1435" s="175"/>
      <c r="D1435" s="175"/>
      <c r="E1435" s="175"/>
      <c r="F1435" s="175"/>
      <c r="G1435" s="175"/>
      <c r="H1435" s="175"/>
    </row>
    <row r="1436" spans="1:9" ht="14" hidden="1" x14ac:dyDescent="0.15">
      <c r="A1436" s="177">
        <v>26</v>
      </c>
      <c r="B1436" s="178"/>
      <c r="C1436" s="175"/>
      <c r="D1436" s="175"/>
      <c r="E1436" s="175"/>
      <c r="F1436" s="175"/>
      <c r="G1436" s="175"/>
      <c r="H1436" s="175"/>
    </row>
    <row r="1437" spans="1:9" ht="14" hidden="1" x14ac:dyDescent="0.15">
      <c r="A1437" s="177">
        <v>27</v>
      </c>
      <c r="B1437" s="178"/>
      <c r="C1437" s="175"/>
      <c r="D1437" s="175"/>
      <c r="E1437" s="175"/>
      <c r="F1437" s="175"/>
      <c r="G1437" s="175"/>
      <c r="H1437" s="175"/>
    </row>
    <row r="1438" spans="1:9" ht="14" hidden="1" x14ac:dyDescent="0.15">
      <c r="A1438" s="177">
        <v>28</v>
      </c>
      <c r="B1438" s="178"/>
      <c r="C1438" s="175"/>
      <c r="D1438" s="175"/>
      <c r="E1438" s="175"/>
      <c r="F1438" s="175"/>
      <c r="G1438" s="175"/>
      <c r="H1438" s="175"/>
    </row>
    <row r="1439" spans="1:9" ht="14" hidden="1" x14ac:dyDescent="0.15">
      <c r="A1439" s="177">
        <v>29</v>
      </c>
      <c r="B1439" s="178"/>
      <c r="C1439" s="175"/>
      <c r="D1439" s="175"/>
      <c r="E1439" s="175"/>
      <c r="F1439" s="175"/>
      <c r="G1439" s="175"/>
      <c r="H1439" s="175"/>
    </row>
    <row r="1440" spans="1:9" ht="14" hidden="1" x14ac:dyDescent="0.15">
      <c r="A1440" s="177">
        <v>30</v>
      </c>
      <c r="B1440" s="178"/>
      <c r="C1440" s="175"/>
      <c r="D1440" s="175"/>
      <c r="E1440" s="175"/>
      <c r="F1440" s="175"/>
      <c r="G1440" s="175"/>
      <c r="H1440" s="175"/>
    </row>
    <row r="1441" spans="1:8" ht="14" hidden="1" x14ac:dyDescent="0.15">
      <c r="A1441" s="177">
        <v>31</v>
      </c>
      <c r="B1441" s="178"/>
      <c r="C1441" s="175"/>
      <c r="D1441" s="175"/>
      <c r="E1441" s="175"/>
      <c r="F1441" s="175"/>
      <c r="G1441" s="175"/>
      <c r="H1441" s="175"/>
    </row>
    <row r="1442" spans="1:8" ht="14" hidden="1" x14ac:dyDescent="0.15">
      <c r="A1442" s="177">
        <v>32</v>
      </c>
      <c r="B1442" s="178"/>
      <c r="C1442" s="175"/>
      <c r="D1442" s="175"/>
      <c r="E1442" s="175"/>
      <c r="F1442" s="175"/>
      <c r="G1442" s="175"/>
      <c r="H1442" s="175"/>
    </row>
    <row r="1443" spans="1:8" ht="14" hidden="1" x14ac:dyDescent="0.15">
      <c r="A1443" s="177">
        <v>33</v>
      </c>
      <c r="B1443" s="178"/>
      <c r="C1443" s="175"/>
      <c r="D1443" s="175"/>
      <c r="E1443" s="175"/>
      <c r="F1443" s="175"/>
      <c r="G1443" s="175"/>
      <c r="H1443" s="175"/>
    </row>
    <row r="1444" spans="1:8" ht="14" hidden="1" x14ac:dyDescent="0.15">
      <c r="A1444" s="177">
        <v>34</v>
      </c>
      <c r="B1444" s="178"/>
      <c r="C1444" s="175"/>
      <c r="D1444" s="175"/>
      <c r="E1444" s="175"/>
      <c r="F1444" s="175"/>
      <c r="G1444" s="175"/>
      <c r="H1444" s="175"/>
    </row>
    <row r="1445" spans="1:8" ht="14" hidden="1" x14ac:dyDescent="0.15">
      <c r="A1445" s="177">
        <v>35</v>
      </c>
      <c r="B1445" s="178"/>
      <c r="C1445" s="175"/>
      <c r="D1445" s="175"/>
      <c r="E1445" s="175"/>
      <c r="F1445" s="175"/>
      <c r="G1445" s="175"/>
      <c r="H1445" s="175"/>
    </row>
    <row r="1446" spans="1:8" ht="14" hidden="1" x14ac:dyDescent="0.15">
      <c r="A1446" s="177">
        <v>36</v>
      </c>
      <c r="B1446" s="178"/>
      <c r="C1446" s="175"/>
      <c r="D1446" s="175"/>
      <c r="E1446" s="175"/>
      <c r="F1446" s="175"/>
      <c r="G1446" s="175"/>
      <c r="H1446" s="175"/>
    </row>
    <row r="1447" spans="1:8" ht="14" hidden="1" x14ac:dyDescent="0.15">
      <c r="A1447" s="177">
        <v>37</v>
      </c>
      <c r="B1447" s="178"/>
      <c r="C1447" s="175"/>
      <c r="D1447" s="175"/>
      <c r="E1447" s="175"/>
      <c r="F1447" s="175"/>
      <c r="G1447" s="175"/>
      <c r="H1447" s="175"/>
    </row>
    <row r="1448" spans="1:8" ht="14" hidden="1" x14ac:dyDescent="0.15">
      <c r="A1448" s="177">
        <v>38</v>
      </c>
      <c r="B1448" s="178"/>
      <c r="C1448" s="175"/>
      <c r="D1448" s="175"/>
      <c r="E1448" s="175"/>
      <c r="F1448" s="175"/>
      <c r="G1448" s="175"/>
      <c r="H1448" s="175"/>
    </row>
    <row r="1449" spans="1:8" ht="14" hidden="1" x14ac:dyDescent="0.15">
      <c r="A1449" s="177">
        <v>39</v>
      </c>
      <c r="B1449" s="178"/>
      <c r="C1449" s="175"/>
      <c r="D1449" s="175"/>
      <c r="E1449" s="175"/>
      <c r="F1449" s="175"/>
      <c r="G1449" s="175"/>
      <c r="H1449" s="175"/>
    </row>
    <row r="1450" spans="1:8" ht="14" hidden="1" x14ac:dyDescent="0.15">
      <c r="A1450" s="177">
        <v>40</v>
      </c>
      <c r="B1450" s="178"/>
      <c r="C1450" s="175"/>
      <c r="D1450" s="175"/>
      <c r="E1450" s="175"/>
      <c r="F1450" s="175"/>
      <c r="G1450" s="175"/>
      <c r="H1450" s="175"/>
    </row>
    <row r="1451" spans="1:8" ht="14" hidden="1" x14ac:dyDescent="0.15">
      <c r="A1451" s="177">
        <v>41</v>
      </c>
      <c r="B1451" s="178"/>
      <c r="C1451" s="175"/>
      <c r="D1451" s="175"/>
      <c r="E1451" s="175"/>
      <c r="F1451" s="175"/>
      <c r="G1451" s="175"/>
      <c r="H1451" s="175"/>
    </row>
    <row r="1452" spans="1:8" ht="14" hidden="1" x14ac:dyDescent="0.15">
      <c r="A1452" s="177">
        <v>42</v>
      </c>
      <c r="B1452" s="178"/>
      <c r="C1452" s="175"/>
      <c r="D1452" s="175"/>
      <c r="E1452" s="175"/>
      <c r="F1452" s="175"/>
      <c r="G1452" s="175"/>
      <c r="H1452" s="175"/>
    </row>
    <row r="1453" spans="1:8" ht="14" hidden="1" x14ac:dyDescent="0.15">
      <c r="A1453" s="177">
        <v>43</v>
      </c>
      <c r="B1453" s="178"/>
      <c r="C1453" s="175"/>
      <c r="D1453" s="175"/>
      <c r="E1453" s="175"/>
      <c r="F1453" s="175"/>
      <c r="G1453" s="175"/>
      <c r="H1453" s="175"/>
    </row>
    <row r="1454" spans="1:8" ht="14" hidden="1" x14ac:dyDescent="0.15">
      <c r="A1454" s="177">
        <v>44</v>
      </c>
      <c r="B1454" s="178"/>
      <c r="C1454" s="175"/>
      <c r="D1454" s="175"/>
      <c r="E1454" s="175"/>
      <c r="F1454" s="175"/>
      <c r="G1454" s="175"/>
      <c r="H1454" s="175"/>
    </row>
    <row r="1455" spans="1:8" ht="14" hidden="1" x14ac:dyDescent="0.15">
      <c r="A1455" s="177">
        <v>45</v>
      </c>
      <c r="B1455" s="178"/>
      <c r="C1455" s="175"/>
      <c r="D1455" s="175"/>
      <c r="E1455" s="175"/>
      <c r="F1455" s="175"/>
      <c r="G1455" s="175"/>
      <c r="H1455" s="175"/>
    </row>
    <row r="1456" spans="1:8" ht="14" hidden="1" x14ac:dyDescent="0.15">
      <c r="A1456" s="177">
        <v>46</v>
      </c>
      <c r="B1456" s="178"/>
      <c r="C1456" s="175"/>
      <c r="D1456" s="175"/>
      <c r="E1456" s="175"/>
      <c r="F1456" s="175"/>
      <c r="G1456" s="175"/>
      <c r="H1456" s="175"/>
    </row>
    <row r="1457" spans="1:8" ht="14" hidden="1" x14ac:dyDescent="0.15">
      <c r="A1457" s="177">
        <v>47</v>
      </c>
      <c r="B1457" s="178"/>
      <c r="C1457" s="175"/>
      <c r="D1457" s="175"/>
      <c r="E1457" s="175"/>
      <c r="F1457" s="175"/>
      <c r="G1457" s="175"/>
      <c r="H1457" s="175"/>
    </row>
    <row r="1458" spans="1:8" ht="14" hidden="1" x14ac:dyDescent="0.15">
      <c r="A1458" s="177">
        <v>48</v>
      </c>
      <c r="B1458" s="178"/>
      <c r="C1458" s="175"/>
      <c r="D1458" s="175"/>
      <c r="E1458" s="175"/>
      <c r="F1458" s="175"/>
      <c r="G1458" s="175"/>
      <c r="H1458" s="175"/>
    </row>
    <row r="1459" spans="1:8" ht="14" hidden="1" x14ac:dyDescent="0.15">
      <c r="A1459" s="177">
        <v>49</v>
      </c>
      <c r="B1459" s="178"/>
      <c r="C1459" s="175"/>
      <c r="D1459" s="175"/>
      <c r="E1459" s="175"/>
      <c r="F1459" s="175"/>
      <c r="G1459" s="175"/>
      <c r="H1459" s="175"/>
    </row>
    <row r="1460" spans="1:8" ht="14" hidden="1" x14ac:dyDescent="0.15">
      <c r="A1460" s="177">
        <v>50</v>
      </c>
      <c r="B1460" s="178"/>
      <c r="C1460" s="175"/>
      <c r="D1460" s="175"/>
      <c r="E1460" s="175"/>
      <c r="F1460" s="175"/>
      <c r="G1460" s="175"/>
      <c r="H1460" s="175"/>
    </row>
    <row r="1461" spans="1:8" ht="14" hidden="1" x14ac:dyDescent="0.15">
      <c r="A1461" s="177">
        <v>51</v>
      </c>
      <c r="B1461" s="178"/>
      <c r="C1461" s="175"/>
      <c r="D1461" s="175"/>
      <c r="E1461" s="175"/>
      <c r="F1461" s="175"/>
      <c r="G1461" s="175"/>
      <c r="H1461" s="175"/>
    </row>
    <row r="1462" spans="1:8" ht="14" hidden="1" x14ac:dyDescent="0.15">
      <c r="A1462" s="177">
        <v>52</v>
      </c>
      <c r="B1462" s="178"/>
      <c r="C1462" s="175"/>
      <c r="D1462" s="175"/>
      <c r="E1462" s="175"/>
      <c r="F1462" s="175"/>
      <c r="G1462" s="175"/>
      <c r="H1462" s="175"/>
    </row>
    <row r="1463" spans="1:8" ht="14" hidden="1" x14ac:dyDescent="0.15">
      <c r="A1463" s="177">
        <v>53</v>
      </c>
      <c r="B1463" s="178"/>
      <c r="C1463" s="175"/>
      <c r="D1463" s="175"/>
      <c r="E1463" s="175"/>
      <c r="F1463" s="175"/>
      <c r="G1463" s="175"/>
      <c r="H1463" s="175"/>
    </row>
    <row r="1464" spans="1:8" ht="14" hidden="1" x14ac:dyDescent="0.15">
      <c r="A1464" s="177">
        <v>54</v>
      </c>
      <c r="B1464" s="181"/>
      <c r="C1464" s="175"/>
      <c r="D1464" s="175"/>
      <c r="E1464" s="175"/>
      <c r="F1464" s="175"/>
      <c r="G1464" s="175"/>
      <c r="H1464" s="175"/>
    </row>
    <row r="1465" spans="1:8" ht="14" hidden="1" x14ac:dyDescent="0.15">
      <c r="A1465" s="177">
        <v>55</v>
      </c>
      <c r="B1465" s="181"/>
      <c r="C1465" s="175"/>
      <c r="D1465" s="175"/>
      <c r="E1465" s="175"/>
      <c r="F1465" s="175"/>
      <c r="G1465" s="175"/>
      <c r="H1465" s="175"/>
    </row>
    <row r="1466" spans="1:8" ht="14" hidden="1" x14ac:dyDescent="0.15">
      <c r="A1466" s="177">
        <v>56</v>
      </c>
      <c r="B1466" s="181"/>
      <c r="C1466" s="175"/>
      <c r="D1466" s="175"/>
      <c r="E1466" s="175"/>
      <c r="F1466" s="175"/>
      <c r="G1466" s="175"/>
      <c r="H1466" s="175"/>
    </row>
    <row r="1467" spans="1:8" ht="14" hidden="1" x14ac:dyDescent="0.15">
      <c r="A1467" s="177">
        <v>57</v>
      </c>
      <c r="B1467" s="181"/>
      <c r="C1467" s="175"/>
      <c r="D1467" s="175"/>
      <c r="E1467" s="175"/>
      <c r="F1467" s="175"/>
      <c r="G1467" s="175"/>
      <c r="H1467" s="175"/>
    </row>
    <row r="1468" spans="1:8" ht="14" hidden="1" x14ac:dyDescent="0.15">
      <c r="A1468" s="177">
        <v>58</v>
      </c>
      <c r="B1468" s="181"/>
      <c r="C1468" s="175"/>
      <c r="D1468" s="175"/>
      <c r="E1468" s="175"/>
      <c r="F1468" s="175"/>
      <c r="G1468" s="175"/>
      <c r="H1468" s="175"/>
    </row>
    <row r="1469" spans="1:8" ht="14" hidden="1" x14ac:dyDescent="0.15">
      <c r="A1469" s="177">
        <v>59</v>
      </c>
      <c r="B1469" s="181"/>
      <c r="C1469" s="175"/>
      <c r="D1469" s="175"/>
      <c r="E1469" s="175"/>
      <c r="F1469" s="175"/>
      <c r="G1469" s="175"/>
      <c r="H1469" s="175"/>
    </row>
    <row r="1470" spans="1:8" ht="14" hidden="1" x14ac:dyDescent="0.15">
      <c r="A1470" s="177">
        <v>60</v>
      </c>
      <c r="B1470" s="181"/>
      <c r="C1470" s="175"/>
      <c r="D1470" s="175"/>
      <c r="E1470" s="175"/>
      <c r="F1470" s="175"/>
      <c r="G1470" s="175"/>
      <c r="H1470" s="175"/>
    </row>
    <row r="1471" spans="1:8" ht="14" hidden="1" x14ac:dyDescent="0.15">
      <c r="A1471" s="177">
        <v>61</v>
      </c>
      <c r="B1471" s="181"/>
      <c r="C1471" s="175"/>
      <c r="D1471" s="175"/>
      <c r="E1471" s="175"/>
      <c r="F1471" s="175"/>
      <c r="G1471" s="175"/>
      <c r="H1471" s="175"/>
    </row>
    <row r="1472" spans="1:8" ht="14" hidden="1" x14ac:dyDescent="0.15">
      <c r="A1472" s="177">
        <v>62</v>
      </c>
      <c r="B1472" s="181"/>
      <c r="C1472" s="175"/>
      <c r="D1472" s="175"/>
      <c r="E1472" s="175"/>
      <c r="F1472" s="175"/>
      <c r="G1472" s="175"/>
      <c r="H1472" s="175"/>
    </row>
    <row r="1473" spans="1:8" ht="14" hidden="1" x14ac:dyDescent="0.15">
      <c r="A1473" s="177">
        <v>63</v>
      </c>
      <c r="B1473" s="181"/>
      <c r="C1473" s="175"/>
      <c r="D1473" s="175"/>
      <c r="E1473" s="175"/>
      <c r="F1473" s="175"/>
      <c r="G1473" s="175"/>
      <c r="H1473" s="175"/>
    </row>
    <row r="1474" spans="1:8" ht="14" hidden="1" x14ac:dyDescent="0.15">
      <c r="A1474" s="177">
        <v>64</v>
      </c>
      <c r="B1474" s="181"/>
      <c r="C1474" s="175"/>
      <c r="D1474" s="175"/>
      <c r="E1474" s="175"/>
      <c r="F1474" s="175"/>
      <c r="G1474" s="175"/>
      <c r="H1474" s="175"/>
    </row>
    <row r="1475" spans="1:8" ht="14" hidden="1" x14ac:dyDescent="0.15">
      <c r="A1475" s="177">
        <v>65</v>
      </c>
      <c r="B1475" s="181"/>
      <c r="C1475" s="175"/>
      <c r="D1475" s="175"/>
      <c r="E1475" s="175"/>
      <c r="F1475" s="175"/>
      <c r="G1475" s="175"/>
      <c r="H1475" s="175"/>
    </row>
    <row r="1476" spans="1:8" ht="14" hidden="1" x14ac:dyDescent="0.15">
      <c r="A1476" s="177">
        <v>66</v>
      </c>
      <c r="B1476" s="181"/>
      <c r="C1476" s="175"/>
      <c r="D1476" s="175"/>
      <c r="E1476" s="175"/>
      <c r="F1476" s="175"/>
      <c r="G1476" s="175"/>
      <c r="H1476" s="175"/>
    </row>
    <row r="1477" spans="1:8" ht="14" hidden="1" x14ac:dyDescent="0.15">
      <c r="A1477" s="177">
        <v>67</v>
      </c>
      <c r="B1477" s="181"/>
      <c r="C1477" s="175"/>
      <c r="D1477" s="175"/>
      <c r="E1477" s="175"/>
      <c r="F1477" s="175"/>
      <c r="G1477" s="175"/>
      <c r="H1477" s="175"/>
    </row>
    <row r="1478" spans="1:8" ht="14" hidden="1" x14ac:dyDescent="0.15">
      <c r="A1478" s="177">
        <v>68</v>
      </c>
      <c r="B1478" s="181"/>
      <c r="C1478" s="175"/>
      <c r="D1478" s="175"/>
      <c r="E1478" s="175"/>
      <c r="F1478" s="175"/>
      <c r="G1478" s="175"/>
      <c r="H1478" s="175"/>
    </row>
    <row r="1479" spans="1:8" ht="14" hidden="1" x14ac:dyDescent="0.15">
      <c r="A1479" s="177">
        <v>69</v>
      </c>
      <c r="B1479" s="181"/>
      <c r="C1479" s="175"/>
      <c r="D1479" s="175"/>
      <c r="E1479" s="175"/>
      <c r="F1479" s="175"/>
      <c r="G1479" s="175"/>
      <c r="H1479" s="175"/>
    </row>
    <row r="1480" spans="1:8" ht="14" hidden="1" x14ac:dyDescent="0.15">
      <c r="A1480" s="177">
        <v>70</v>
      </c>
      <c r="B1480" s="181"/>
      <c r="C1480" s="175"/>
      <c r="D1480" s="175"/>
      <c r="E1480" s="175"/>
      <c r="F1480" s="175"/>
      <c r="G1480" s="175"/>
      <c r="H1480" s="175"/>
    </row>
    <row r="1481" spans="1:8" ht="14" hidden="1" x14ac:dyDescent="0.15">
      <c r="A1481" s="177">
        <v>71</v>
      </c>
      <c r="B1481" s="181"/>
      <c r="C1481" s="175"/>
      <c r="D1481" s="175"/>
      <c r="E1481" s="175"/>
      <c r="F1481" s="175"/>
      <c r="G1481" s="175"/>
      <c r="H1481" s="175"/>
    </row>
    <row r="1482" spans="1:8" ht="14" hidden="1" x14ac:dyDescent="0.15">
      <c r="A1482" s="177">
        <v>72</v>
      </c>
      <c r="B1482" s="181"/>
      <c r="C1482" s="175"/>
      <c r="D1482" s="175"/>
      <c r="E1482" s="175"/>
      <c r="F1482" s="175"/>
      <c r="G1482" s="175"/>
      <c r="H1482" s="175"/>
    </row>
    <row r="1483" spans="1:8" ht="14" hidden="1" x14ac:dyDescent="0.15">
      <c r="A1483" s="177">
        <v>73</v>
      </c>
      <c r="B1483" s="181"/>
      <c r="C1483" s="175"/>
      <c r="D1483" s="175"/>
      <c r="E1483" s="175"/>
      <c r="F1483" s="175"/>
      <c r="G1483" s="175"/>
      <c r="H1483" s="175"/>
    </row>
    <row r="1484" spans="1:8" ht="14" hidden="1" x14ac:dyDescent="0.15">
      <c r="A1484" s="177">
        <v>74</v>
      </c>
      <c r="B1484" s="181"/>
      <c r="C1484" s="175"/>
      <c r="D1484" s="175"/>
      <c r="E1484" s="175"/>
      <c r="F1484" s="175"/>
      <c r="G1484" s="175"/>
      <c r="H1484" s="175"/>
    </row>
    <row r="1485" spans="1:8" ht="14" hidden="1" x14ac:dyDescent="0.15">
      <c r="A1485" s="177">
        <v>75</v>
      </c>
      <c r="B1485" s="181"/>
      <c r="C1485" s="175"/>
      <c r="D1485" s="175"/>
      <c r="E1485" s="175"/>
      <c r="F1485" s="175"/>
      <c r="G1485" s="175"/>
      <c r="H1485" s="175"/>
    </row>
    <row r="1486" spans="1:8" ht="14" hidden="1" x14ac:dyDescent="0.15">
      <c r="A1486" s="177">
        <v>76</v>
      </c>
      <c r="B1486" s="181"/>
      <c r="C1486" s="175"/>
      <c r="D1486" s="175"/>
      <c r="E1486" s="175"/>
      <c r="F1486" s="175"/>
      <c r="G1486" s="175"/>
      <c r="H1486" s="175"/>
    </row>
    <row r="1487" spans="1:8" ht="14" hidden="1" x14ac:dyDescent="0.15">
      <c r="A1487" s="177">
        <v>77</v>
      </c>
      <c r="B1487" s="181"/>
      <c r="C1487" s="175"/>
      <c r="D1487" s="175"/>
      <c r="E1487" s="175"/>
      <c r="F1487" s="175"/>
      <c r="G1487" s="175"/>
      <c r="H1487" s="175"/>
    </row>
    <row r="1488" spans="1:8" ht="14" hidden="1" x14ac:dyDescent="0.15">
      <c r="A1488" s="177">
        <v>78</v>
      </c>
      <c r="B1488" s="181"/>
      <c r="C1488" s="175"/>
      <c r="D1488" s="175"/>
      <c r="E1488" s="175"/>
      <c r="F1488" s="175"/>
      <c r="G1488" s="175"/>
      <c r="H1488" s="175"/>
    </row>
    <row r="1489" spans="1:8" ht="14" hidden="1" x14ac:dyDescent="0.15">
      <c r="A1489" s="177">
        <v>79</v>
      </c>
      <c r="B1489" s="181"/>
      <c r="C1489" s="175"/>
      <c r="D1489" s="175"/>
      <c r="E1489" s="175"/>
      <c r="F1489" s="175"/>
      <c r="G1489" s="175"/>
      <c r="H1489" s="175"/>
    </row>
    <row r="1490" spans="1:8" ht="14" hidden="1" x14ac:dyDescent="0.15">
      <c r="A1490" s="177">
        <v>80</v>
      </c>
      <c r="B1490" s="181"/>
      <c r="C1490" s="175"/>
      <c r="D1490" s="175"/>
      <c r="E1490" s="175"/>
      <c r="F1490" s="175"/>
      <c r="G1490" s="175"/>
      <c r="H1490" s="175"/>
    </row>
    <row r="1491" spans="1:8" ht="14" hidden="1" x14ac:dyDescent="0.15">
      <c r="A1491" s="177">
        <v>81</v>
      </c>
      <c r="B1491" s="181"/>
      <c r="C1491" s="175"/>
      <c r="D1491" s="175"/>
      <c r="E1491" s="175"/>
      <c r="F1491" s="175"/>
      <c r="G1491" s="175"/>
      <c r="H1491" s="175"/>
    </row>
    <row r="1492" spans="1:8" ht="14" hidden="1" x14ac:dyDescent="0.15">
      <c r="A1492" s="177">
        <v>82</v>
      </c>
      <c r="B1492" s="181"/>
      <c r="C1492" s="175"/>
      <c r="D1492" s="175"/>
      <c r="E1492" s="175"/>
      <c r="F1492" s="175"/>
      <c r="G1492" s="175"/>
      <c r="H1492" s="175"/>
    </row>
    <row r="1493" spans="1:8" ht="14" hidden="1" x14ac:dyDescent="0.15">
      <c r="A1493" s="177">
        <v>83</v>
      </c>
      <c r="B1493" s="181"/>
      <c r="C1493" s="175"/>
      <c r="D1493" s="175"/>
      <c r="E1493" s="175"/>
      <c r="F1493" s="175"/>
      <c r="G1493" s="175"/>
      <c r="H1493" s="175"/>
    </row>
    <row r="1494" spans="1:8" ht="14" hidden="1" x14ac:dyDescent="0.15">
      <c r="A1494" s="177">
        <v>84</v>
      </c>
      <c r="B1494" s="181" t="s">
        <v>3</v>
      </c>
      <c r="C1494" s="175"/>
      <c r="D1494" s="175"/>
      <c r="E1494" s="175"/>
      <c r="F1494" s="175"/>
      <c r="G1494" s="175"/>
      <c r="H1494" s="175"/>
    </row>
    <row r="1495" spans="1:8" ht="14" hidden="1" x14ac:dyDescent="0.15">
      <c r="A1495" s="177">
        <v>1</v>
      </c>
      <c r="B1495" s="181" t="s">
        <v>4</v>
      </c>
      <c r="C1495" s="175"/>
      <c r="D1495" s="175"/>
      <c r="E1495" s="175"/>
      <c r="F1495" s="175"/>
      <c r="G1495" s="175"/>
      <c r="H1495" s="175"/>
    </row>
    <row r="1496" spans="1:8" ht="14" hidden="1" x14ac:dyDescent="0.15">
      <c r="A1496" s="177">
        <v>2</v>
      </c>
      <c r="B1496" s="181" t="s">
        <v>1</v>
      </c>
      <c r="C1496" s="175"/>
      <c r="D1496" s="175"/>
      <c r="E1496" s="175"/>
      <c r="F1496" s="175"/>
      <c r="G1496" s="175"/>
      <c r="H1496" s="175"/>
    </row>
    <row r="1497" spans="1:8" ht="14" hidden="1" x14ac:dyDescent="0.15">
      <c r="A1497" s="177">
        <v>3</v>
      </c>
      <c r="B1497" s="181" t="s">
        <v>5</v>
      </c>
      <c r="C1497" s="175"/>
      <c r="D1497" s="175"/>
      <c r="E1497" s="175"/>
      <c r="F1497" s="175"/>
      <c r="G1497" s="175"/>
      <c r="H1497" s="175"/>
    </row>
    <row r="1498" spans="1:8" hidden="1" x14ac:dyDescent="0.15">
      <c r="A1498" s="166"/>
      <c r="B1498" s="166"/>
      <c r="C1498" s="167"/>
      <c r="D1498" s="167"/>
      <c r="E1498" s="167"/>
      <c r="F1498" s="167"/>
      <c r="G1498" s="167"/>
      <c r="H1498" s="167"/>
    </row>
  </sheetData>
  <sheetProtection algorithmName="SHA-512" hashValue="AVPhCKSCfzuasWt/egkQDKL9zaqezOYHWl0vl26SLTd2HF8qQkMqE0tu6N9LRHRuW2fI73U/73IFO2+IVl9IqA==" saltValue="Njiww1uV8K5SyuRVNXMlUA==" spinCount="100000" sheet="1" objects="1" scenarios="1"/>
  <mergeCells count="75">
    <mergeCell ref="A1425:H1425"/>
    <mergeCell ref="A1426:B1426"/>
    <mergeCell ref="C1426:H1426"/>
    <mergeCell ref="A1349:H1349"/>
    <mergeCell ref="A1350:H1350"/>
    <mergeCell ref="A1351:B1351"/>
    <mergeCell ref="C1351:H1351"/>
    <mergeCell ref="A1424:H1424"/>
    <mergeCell ref="A1201:B1201"/>
    <mergeCell ref="C1201:H1201"/>
    <mergeCell ref="A1274:H1274"/>
    <mergeCell ref="A1275:H1275"/>
    <mergeCell ref="A1276:B1276"/>
    <mergeCell ref="C1276:H1276"/>
    <mergeCell ref="A1125:H1125"/>
    <mergeCell ref="A1126:H1126"/>
    <mergeCell ref="A1127:B1127"/>
    <mergeCell ref="C1127:H1127"/>
    <mergeCell ref="A1200:H1200"/>
    <mergeCell ref="A977:B977"/>
    <mergeCell ref="C977:H977"/>
    <mergeCell ref="A1050:H1050"/>
    <mergeCell ref="A1051:H1051"/>
    <mergeCell ref="A1052:B1052"/>
    <mergeCell ref="C1052:H1052"/>
    <mergeCell ref="A901:H901"/>
    <mergeCell ref="A902:H902"/>
    <mergeCell ref="A903:B903"/>
    <mergeCell ref="C903:H903"/>
    <mergeCell ref="A976:H976"/>
    <mergeCell ref="A2:H2"/>
    <mergeCell ref="A3:H3"/>
    <mergeCell ref="A78:B78"/>
    <mergeCell ref="C78:H78"/>
    <mergeCell ref="A77:H77"/>
    <mergeCell ref="A4:B4"/>
    <mergeCell ref="C4:H4"/>
    <mergeCell ref="A377:B377"/>
    <mergeCell ref="C377:H377"/>
    <mergeCell ref="A151:H151"/>
    <mergeCell ref="A152:H152"/>
    <mergeCell ref="A153:B153"/>
    <mergeCell ref="C153:H153"/>
    <mergeCell ref="A226:H226"/>
    <mergeCell ref="A227:B227"/>
    <mergeCell ref="A376:H376"/>
    <mergeCell ref="C227:H227"/>
    <mergeCell ref="A301:H301"/>
    <mergeCell ref="A302:H302"/>
    <mergeCell ref="A303:B303"/>
    <mergeCell ref="C303:H303"/>
    <mergeCell ref="A527:H527"/>
    <mergeCell ref="A451:H451"/>
    <mergeCell ref="A452:H452"/>
    <mergeCell ref="A453:B453"/>
    <mergeCell ref="C453:H453"/>
    <mergeCell ref="A526:H526"/>
    <mergeCell ref="A528:B528"/>
    <mergeCell ref="C528:H528"/>
    <mergeCell ref="A601:H601"/>
    <mergeCell ref="A602:H602"/>
    <mergeCell ref="A603:B603"/>
    <mergeCell ref="C603:H603"/>
    <mergeCell ref="A752:H752"/>
    <mergeCell ref="A676:H676"/>
    <mergeCell ref="A677:H677"/>
    <mergeCell ref="A678:B678"/>
    <mergeCell ref="C678:H678"/>
    <mergeCell ref="A751:H751"/>
    <mergeCell ref="A753:B753"/>
    <mergeCell ref="C753:H753"/>
    <mergeCell ref="A826:H826"/>
    <mergeCell ref="A827:H827"/>
    <mergeCell ref="A828:B828"/>
    <mergeCell ref="C828:H828"/>
  </mergeCells>
  <phoneticPr fontId="11" type="noConversion"/>
  <conditionalFormatting sqref="A372:XFD1048576 A1:XFD304 A305:D371 F305:XFD371">
    <cfRule type="containsText" dxfId="1" priority="1" operator="containsText" text="TRUE">
      <formula>NOT(ISERROR(SEARCH("TRUE",A1)))</formula>
    </cfRule>
    <cfRule type="containsText" dxfId="0" priority="2" operator="containsText" text="FALSE">
      <formula>NOT(ISERROR(SEARCH("FALSE",A1)))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INGRESO DE DATOS</vt:lpstr>
      <vt:lpstr>Bupa Essential Flex 1</vt:lpstr>
      <vt:lpstr>Bupa Essential Flex 2</vt:lpstr>
      <vt:lpstr>Resumen tarifas</vt:lpstr>
      <vt:lpstr>Tablas</vt:lpstr>
      <vt:lpstr>'Bupa Essential Flex 1'!Print_Area</vt:lpstr>
      <vt:lpstr>'Bupa Essential Flex 2'!Print_Area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2022-12-06T18:58:52Z</cp:lastPrinted>
  <dcterms:created xsi:type="dcterms:W3CDTF">2005-02-05T20:47:31Z</dcterms:created>
  <dcterms:modified xsi:type="dcterms:W3CDTF">2022-12-06T20:08:09Z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2022-11-29T16:02:01Z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cf5b505f-ab6b-4667-9693-7ce1e8f34d75</vt:lpwstr>
  </property>
  <property fmtid="{D5CDD505-2E9C-101B-9397-08002B2CF9AE}" pid="8" name="MSIP_Label_93e25554-eeb6-41c4-9f5c-5947e7b79532_ContentBits">
    <vt:lpwstr>0</vt:lpwstr>
  </property>
</Properties>
</file>