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9" codeName="{7AA9133B-0738-3967-A58A-2178011A57A6}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marketing-luispacheco/Desktop/BUPA/2023/Quote-Engine/Promotions/summer/guatemala/"/>
    </mc:Choice>
  </mc:AlternateContent>
  <xr:revisionPtr revIDLastSave="0" documentId="13_ncr:1_{77E3A0EC-785B-754E-B1B7-92929881040D}" xr6:coauthVersionLast="47" xr6:coauthVersionMax="47" xr10:uidLastSave="{00000000-0000-0000-0000-000000000000}"/>
  <bookViews>
    <workbookView xWindow="0" yWindow="500" windowWidth="33600" windowHeight="20500" tabRatio="564" xr2:uid="{00000000-000D-0000-FFFF-FFFF00000000}"/>
  </bookViews>
  <sheets>
    <sheet name="INGRESO DE DATOS" sheetId="6" r:id="rId1"/>
    <sheet name="Essential Care" sheetId="10" r:id="rId2"/>
    <sheet name="Resumen tarifas anuales" sheetId="15" r:id="rId3"/>
    <sheet name="Tablas" sheetId="4" state="hidden" r:id="rId4"/>
  </sheets>
  <definedNames>
    <definedName name="_xlnm.Print_Area" localSheetId="1">'Essential Care'!$D$8:$K$85,'Essential Care'!$A$11:$B$58,'Essential Care'!$A$60:$B$123</definedName>
    <definedName name="_xlnm.Print_Area" localSheetId="2">'Resumen tarifas anuales'!$A$1:$J$73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76" i="4" l="1"/>
  <c r="C348" i="4" s="1"/>
  <c r="D276" i="4"/>
  <c r="D993" i="4" s="1"/>
  <c r="E277" i="4"/>
  <c r="E349" i="4" s="1"/>
  <c r="F277" i="4"/>
  <c r="F349" i="4" s="1"/>
  <c r="G278" i="4"/>
  <c r="G350" i="4" s="1"/>
  <c r="H278" i="4"/>
  <c r="H350" i="4" s="1"/>
  <c r="C280" i="4"/>
  <c r="C352" i="4" s="1"/>
  <c r="D280" i="4"/>
  <c r="D352" i="4" s="1"/>
  <c r="E281" i="4"/>
  <c r="E353" i="4" s="1"/>
  <c r="F281" i="4"/>
  <c r="F353" i="4" s="1"/>
  <c r="G282" i="4"/>
  <c r="G354" i="4" s="1"/>
  <c r="H282" i="4"/>
  <c r="H999" i="4" s="1"/>
  <c r="C284" i="4"/>
  <c r="C356" i="4" s="1"/>
  <c r="D284" i="4"/>
  <c r="D356" i="4" s="1"/>
  <c r="E285" i="4"/>
  <c r="E357" i="4" s="1"/>
  <c r="F285" i="4"/>
  <c r="F357" i="4" s="1"/>
  <c r="G286" i="4"/>
  <c r="G358" i="4" s="1"/>
  <c r="H286" i="4"/>
  <c r="H358" i="4" s="1"/>
  <c r="C288" i="4"/>
  <c r="C360" i="4" s="1"/>
  <c r="D288" i="4"/>
  <c r="D360" i="4" s="1"/>
  <c r="E289" i="4"/>
  <c r="E361" i="4" s="1"/>
  <c r="F289" i="4"/>
  <c r="F1006" i="4" s="1"/>
  <c r="G290" i="4"/>
  <c r="G362" i="4" s="1"/>
  <c r="H290" i="4"/>
  <c r="H362" i="4" s="1"/>
  <c r="C292" i="4"/>
  <c r="C364" i="4" s="1"/>
  <c r="D292" i="4"/>
  <c r="D364" i="4" s="1"/>
  <c r="E293" i="4"/>
  <c r="E365" i="4" s="1"/>
  <c r="F293" i="4"/>
  <c r="F365" i="4" s="1"/>
  <c r="G294" i="4"/>
  <c r="G366" i="4" s="1"/>
  <c r="H294" i="4"/>
  <c r="H366" i="4" s="1"/>
  <c r="C296" i="4"/>
  <c r="C368" i="4" s="1"/>
  <c r="D296" i="4"/>
  <c r="D1013" i="4" s="1"/>
  <c r="E297" i="4"/>
  <c r="E369" i="4" s="1"/>
  <c r="F297" i="4"/>
  <c r="F369" i="4" s="1"/>
  <c r="F298" i="4"/>
  <c r="F1015" i="4" s="1"/>
  <c r="G298" i="4"/>
  <c r="G370" i="4" s="1"/>
  <c r="H298" i="4"/>
  <c r="H370" i="4" s="1"/>
  <c r="H299" i="4"/>
  <c r="H1016" i="4" s="1"/>
  <c r="C300" i="4"/>
  <c r="C372" i="4" s="1"/>
  <c r="D300" i="4"/>
  <c r="D372" i="4" s="1"/>
  <c r="D301" i="4"/>
  <c r="D1018" i="4" s="1"/>
  <c r="E301" i="4"/>
  <c r="E373" i="4" s="1"/>
  <c r="F301" i="4"/>
  <c r="F373" i="4" s="1"/>
  <c r="F302" i="4"/>
  <c r="F1019" i="4" s="1"/>
  <c r="G302" i="4"/>
  <c r="G374" i="4" s="1"/>
  <c r="H302" i="4"/>
  <c r="H374" i="4" s="1"/>
  <c r="H303" i="4"/>
  <c r="H1020" i="4" s="1"/>
  <c r="C304" i="4"/>
  <c r="C376" i="4" s="1"/>
  <c r="D304" i="4"/>
  <c r="D376" i="4" s="1"/>
  <c r="D305" i="4"/>
  <c r="D1022" i="4" s="1"/>
  <c r="E305" i="4"/>
  <c r="E377" i="4" s="1"/>
  <c r="F305" i="4"/>
  <c r="F1022" i="4" s="1"/>
  <c r="F306" i="4"/>
  <c r="F1023" i="4" s="1"/>
  <c r="G306" i="4"/>
  <c r="G378" i="4" s="1"/>
  <c r="H306" i="4"/>
  <c r="H378" i="4" s="1"/>
  <c r="H307" i="4"/>
  <c r="H1024" i="4" s="1"/>
  <c r="C308" i="4"/>
  <c r="C380" i="4" s="1"/>
  <c r="D308" i="4"/>
  <c r="D380" i="4" s="1"/>
  <c r="D309" i="4"/>
  <c r="D1026" i="4" s="1"/>
  <c r="E309" i="4"/>
  <c r="E381" i="4" s="1"/>
  <c r="F309" i="4"/>
  <c r="F381" i="4" s="1"/>
  <c r="F310" i="4"/>
  <c r="F1027" i="4" s="1"/>
  <c r="G310" i="4"/>
  <c r="G382" i="4" s="1"/>
  <c r="H310" i="4"/>
  <c r="H382" i="4" s="1"/>
  <c r="H311" i="4"/>
  <c r="H1028" i="4" s="1"/>
  <c r="C312" i="4"/>
  <c r="C384" i="4" s="1"/>
  <c r="D312" i="4"/>
  <c r="D1029" i="4" s="1"/>
  <c r="D313" i="4"/>
  <c r="D1030" i="4" s="1"/>
  <c r="E313" i="4"/>
  <c r="E385" i="4" s="1"/>
  <c r="F313" i="4"/>
  <c r="F385" i="4" s="1"/>
  <c r="F314" i="4"/>
  <c r="F1031" i="4" s="1"/>
  <c r="G314" i="4"/>
  <c r="G386" i="4" s="1"/>
  <c r="H314" i="4"/>
  <c r="H386" i="4" s="1"/>
  <c r="H315" i="4"/>
  <c r="H1032" i="4" s="1"/>
  <c r="C316" i="4"/>
  <c r="C388" i="4" s="1"/>
  <c r="D316" i="4"/>
  <c r="D388" i="4" s="1"/>
  <c r="D317" i="4"/>
  <c r="D1034" i="4" s="1"/>
  <c r="E317" i="4"/>
  <c r="E389" i="4" s="1"/>
  <c r="F317" i="4"/>
  <c r="F389" i="4" s="1"/>
  <c r="F318" i="4"/>
  <c r="F1035" i="4" s="1"/>
  <c r="G318" i="4"/>
  <c r="G390" i="4" s="1"/>
  <c r="H318" i="4"/>
  <c r="H1035" i="4" s="1"/>
  <c r="H319" i="4"/>
  <c r="H1036" i="4" s="1"/>
  <c r="C320" i="4"/>
  <c r="C392" i="4" s="1"/>
  <c r="D320" i="4"/>
  <c r="D392" i="4" s="1"/>
  <c r="D321" i="4"/>
  <c r="D1038" i="4" s="1"/>
  <c r="E321" i="4"/>
  <c r="E393" i="4" s="1"/>
  <c r="F321" i="4"/>
  <c r="F393" i="4" s="1"/>
  <c r="F322" i="4"/>
  <c r="F1039" i="4" s="1"/>
  <c r="G322" i="4"/>
  <c r="G394" i="4" s="1"/>
  <c r="H322" i="4"/>
  <c r="H394" i="4" s="1"/>
  <c r="H323" i="4"/>
  <c r="H1040" i="4" s="1"/>
  <c r="C324" i="4"/>
  <c r="C396" i="4" s="1"/>
  <c r="D324" i="4"/>
  <c r="D396" i="4" s="1"/>
  <c r="D325" i="4"/>
  <c r="D1042" i="4" s="1"/>
  <c r="E325" i="4"/>
  <c r="E397" i="4" s="1"/>
  <c r="F325" i="4"/>
  <c r="F1042" i="4" s="1"/>
  <c r="F326" i="4"/>
  <c r="F1043" i="4" s="1"/>
  <c r="G326" i="4"/>
  <c r="G398" i="4" s="1"/>
  <c r="H326" i="4"/>
  <c r="H398" i="4" s="1"/>
  <c r="H327" i="4"/>
  <c r="H1044" i="4" s="1"/>
  <c r="C328" i="4"/>
  <c r="C400" i="4" s="1"/>
  <c r="D328" i="4"/>
  <c r="D400" i="4" s="1"/>
  <c r="D329" i="4"/>
  <c r="D1046" i="4" s="1"/>
  <c r="E329" i="4"/>
  <c r="E401" i="4" s="1"/>
  <c r="F329" i="4"/>
  <c r="F401" i="4" s="1"/>
  <c r="F330" i="4"/>
  <c r="F1047" i="4" s="1"/>
  <c r="G330" i="4"/>
  <c r="G402" i="4" s="1"/>
  <c r="H330" i="4"/>
  <c r="H402" i="4" s="1"/>
  <c r="H331" i="4"/>
  <c r="H1048" i="4" s="1"/>
  <c r="C332" i="4"/>
  <c r="C404" i="4" s="1"/>
  <c r="D332" i="4"/>
  <c r="D1049" i="4" s="1"/>
  <c r="D333" i="4"/>
  <c r="D1050" i="4" s="1"/>
  <c r="E333" i="4"/>
  <c r="E405" i="4" s="1"/>
  <c r="F333" i="4"/>
  <c r="F405" i="4" s="1"/>
  <c r="F334" i="4"/>
  <c r="F1051" i="4" s="1"/>
  <c r="G334" i="4"/>
  <c r="G406" i="4" s="1"/>
  <c r="H334" i="4"/>
  <c r="H406" i="4" s="1"/>
  <c r="H335" i="4"/>
  <c r="H1052" i="4" s="1"/>
  <c r="C336" i="4"/>
  <c r="C408" i="4" s="1"/>
  <c r="D336" i="4"/>
  <c r="D408" i="4" s="1"/>
  <c r="D337" i="4"/>
  <c r="D1054" i="4" s="1"/>
  <c r="E337" i="4"/>
  <c r="E409" i="4" s="1"/>
  <c r="F337" i="4"/>
  <c r="F1054" i="4" s="1"/>
  <c r="F338" i="4"/>
  <c r="F1055" i="4" s="1"/>
  <c r="G338" i="4"/>
  <c r="G410" i="4" s="1"/>
  <c r="H338" i="4"/>
  <c r="H410" i="4" s="1"/>
  <c r="H339" i="4"/>
  <c r="H1056" i="4" s="1"/>
  <c r="D274" i="4"/>
  <c r="E274" i="4"/>
  <c r="E991" i="4" s="1"/>
  <c r="Q275" i="4"/>
  <c r="C275" i="4" s="1"/>
  <c r="C347" i="4" s="1"/>
  <c r="R275" i="4"/>
  <c r="D275" i="4" s="1"/>
  <c r="D992" i="4" s="1"/>
  <c r="S275" i="4"/>
  <c r="E275" i="4" s="1"/>
  <c r="T275" i="4"/>
  <c r="F275" i="4" s="1"/>
  <c r="F992" i="4" s="1"/>
  <c r="U275" i="4"/>
  <c r="G275" i="4" s="1"/>
  <c r="G992" i="4" s="1"/>
  <c r="V275" i="4"/>
  <c r="H275" i="4" s="1"/>
  <c r="H992" i="4" s="1"/>
  <c r="Q276" i="4"/>
  <c r="R276" i="4"/>
  <c r="S276" i="4"/>
  <c r="E276" i="4" s="1"/>
  <c r="T276" i="4"/>
  <c r="F276" i="4" s="1"/>
  <c r="U276" i="4"/>
  <c r="G276" i="4" s="1"/>
  <c r="V276" i="4"/>
  <c r="H276" i="4" s="1"/>
  <c r="H993" i="4" s="1"/>
  <c r="Q277" i="4"/>
  <c r="C277" i="4" s="1"/>
  <c r="R277" i="4"/>
  <c r="D277" i="4" s="1"/>
  <c r="S277" i="4"/>
  <c r="T277" i="4"/>
  <c r="U277" i="4"/>
  <c r="G277" i="4" s="1"/>
  <c r="G994" i="4" s="1"/>
  <c r="V277" i="4"/>
  <c r="H277" i="4" s="1"/>
  <c r="H994" i="4" s="1"/>
  <c r="Q278" i="4"/>
  <c r="C278" i="4" s="1"/>
  <c r="C995" i="4" s="1"/>
  <c r="R278" i="4"/>
  <c r="D278" i="4" s="1"/>
  <c r="D995" i="4" s="1"/>
  <c r="S278" i="4"/>
  <c r="E278" i="4" s="1"/>
  <c r="E350" i="4" s="1"/>
  <c r="T278" i="4"/>
  <c r="F278" i="4" s="1"/>
  <c r="F995" i="4" s="1"/>
  <c r="U278" i="4"/>
  <c r="V278" i="4"/>
  <c r="Q279" i="4"/>
  <c r="C279" i="4" s="1"/>
  <c r="R279" i="4"/>
  <c r="D279" i="4" s="1"/>
  <c r="D351" i="4" s="1"/>
  <c r="S279" i="4"/>
  <c r="E279" i="4" s="1"/>
  <c r="T279" i="4"/>
  <c r="F279" i="4" s="1"/>
  <c r="F996" i="4" s="1"/>
  <c r="U279" i="4"/>
  <c r="G279" i="4" s="1"/>
  <c r="G996" i="4" s="1"/>
  <c r="V279" i="4"/>
  <c r="H279" i="4" s="1"/>
  <c r="H996" i="4" s="1"/>
  <c r="Q280" i="4"/>
  <c r="R280" i="4"/>
  <c r="S280" i="4"/>
  <c r="E280" i="4" s="1"/>
  <c r="T280" i="4"/>
  <c r="F280" i="4" s="1"/>
  <c r="U280" i="4"/>
  <c r="G280" i="4" s="1"/>
  <c r="G352" i="4" s="1"/>
  <c r="V280" i="4"/>
  <c r="H280" i="4" s="1"/>
  <c r="H997" i="4" s="1"/>
  <c r="Q281" i="4"/>
  <c r="C281" i="4" s="1"/>
  <c r="R281" i="4"/>
  <c r="D281" i="4" s="1"/>
  <c r="S281" i="4"/>
  <c r="T281" i="4"/>
  <c r="U281" i="4"/>
  <c r="G281" i="4" s="1"/>
  <c r="G998" i="4" s="1"/>
  <c r="V281" i="4"/>
  <c r="H281" i="4" s="1"/>
  <c r="H998" i="4" s="1"/>
  <c r="Q282" i="4"/>
  <c r="C282" i="4" s="1"/>
  <c r="C999" i="4" s="1"/>
  <c r="R282" i="4"/>
  <c r="D282" i="4" s="1"/>
  <c r="D999" i="4" s="1"/>
  <c r="S282" i="4"/>
  <c r="E282" i="4" s="1"/>
  <c r="E999" i="4" s="1"/>
  <c r="T282" i="4"/>
  <c r="F282" i="4" s="1"/>
  <c r="F999" i="4" s="1"/>
  <c r="U282" i="4"/>
  <c r="V282" i="4"/>
  <c r="Q283" i="4"/>
  <c r="C283" i="4" s="1"/>
  <c r="C355" i="4" s="1"/>
  <c r="R283" i="4"/>
  <c r="D283" i="4" s="1"/>
  <c r="D355" i="4" s="1"/>
  <c r="S283" i="4"/>
  <c r="E283" i="4" s="1"/>
  <c r="E1000" i="4" s="1"/>
  <c r="T283" i="4"/>
  <c r="F283" i="4" s="1"/>
  <c r="F1000" i="4" s="1"/>
  <c r="U283" i="4"/>
  <c r="G283" i="4" s="1"/>
  <c r="G1000" i="4" s="1"/>
  <c r="V283" i="4"/>
  <c r="H283" i="4" s="1"/>
  <c r="H1000" i="4" s="1"/>
  <c r="Q284" i="4"/>
  <c r="R284" i="4"/>
  <c r="S284" i="4"/>
  <c r="E284" i="4" s="1"/>
  <c r="E1001" i="4" s="1"/>
  <c r="T284" i="4"/>
  <c r="F284" i="4" s="1"/>
  <c r="U284" i="4"/>
  <c r="G284" i="4" s="1"/>
  <c r="V284" i="4"/>
  <c r="H284" i="4" s="1"/>
  <c r="Q285" i="4"/>
  <c r="C285" i="4" s="1"/>
  <c r="C1002" i="4" s="1"/>
  <c r="R285" i="4"/>
  <c r="D285" i="4" s="1"/>
  <c r="D1002" i="4" s="1"/>
  <c r="S285" i="4"/>
  <c r="T285" i="4"/>
  <c r="U285" i="4"/>
  <c r="G285" i="4" s="1"/>
  <c r="V285" i="4"/>
  <c r="H285" i="4" s="1"/>
  <c r="H1002" i="4" s="1"/>
  <c r="Q286" i="4"/>
  <c r="C286" i="4" s="1"/>
  <c r="C1003" i="4" s="1"/>
  <c r="R286" i="4"/>
  <c r="D286" i="4" s="1"/>
  <c r="D1003" i="4" s="1"/>
  <c r="S286" i="4"/>
  <c r="E286" i="4" s="1"/>
  <c r="E358" i="4" s="1"/>
  <c r="T286" i="4"/>
  <c r="F286" i="4" s="1"/>
  <c r="U286" i="4"/>
  <c r="V286" i="4"/>
  <c r="Q287" i="4"/>
  <c r="C287" i="4" s="1"/>
  <c r="R287" i="4"/>
  <c r="D287" i="4" s="1"/>
  <c r="S287" i="4"/>
  <c r="E287" i="4" s="1"/>
  <c r="T287" i="4"/>
  <c r="F287" i="4" s="1"/>
  <c r="F1004" i="4" s="1"/>
  <c r="U287" i="4"/>
  <c r="G287" i="4" s="1"/>
  <c r="G1004" i="4" s="1"/>
  <c r="V287" i="4"/>
  <c r="H287" i="4" s="1"/>
  <c r="H1004" i="4" s="1"/>
  <c r="Q288" i="4"/>
  <c r="R288" i="4"/>
  <c r="S288" i="4"/>
  <c r="E288" i="4" s="1"/>
  <c r="E1005" i="4" s="1"/>
  <c r="T288" i="4"/>
  <c r="F288" i="4" s="1"/>
  <c r="F1005" i="4" s="1"/>
  <c r="U288" i="4"/>
  <c r="G288" i="4" s="1"/>
  <c r="G1005" i="4" s="1"/>
  <c r="V288" i="4"/>
  <c r="H288" i="4" s="1"/>
  <c r="H1005" i="4" s="1"/>
  <c r="Q289" i="4"/>
  <c r="C289" i="4" s="1"/>
  <c r="C361" i="4" s="1"/>
  <c r="R289" i="4"/>
  <c r="D289" i="4" s="1"/>
  <c r="D1006" i="4" s="1"/>
  <c r="S289" i="4"/>
  <c r="T289" i="4"/>
  <c r="U289" i="4"/>
  <c r="G289" i="4" s="1"/>
  <c r="V289" i="4"/>
  <c r="H289" i="4" s="1"/>
  <c r="Q290" i="4"/>
  <c r="C290" i="4" s="1"/>
  <c r="R290" i="4"/>
  <c r="D290" i="4" s="1"/>
  <c r="S290" i="4"/>
  <c r="E290" i="4" s="1"/>
  <c r="E1007" i="4" s="1"/>
  <c r="T290" i="4"/>
  <c r="F290" i="4" s="1"/>
  <c r="F1007" i="4" s="1"/>
  <c r="U290" i="4"/>
  <c r="V290" i="4"/>
  <c r="Q291" i="4"/>
  <c r="C291" i="4" s="1"/>
  <c r="R291" i="4"/>
  <c r="D291" i="4" s="1"/>
  <c r="S291" i="4"/>
  <c r="E291" i="4" s="1"/>
  <c r="E1008" i="4" s="1"/>
  <c r="T291" i="4"/>
  <c r="F291" i="4" s="1"/>
  <c r="F1008" i="4" s="1"/>
  <c r="U291" i="4"/>
  <c r="G291" i="4" s="1"/>
  <c r="V291" i="4"/>
  <c r="H291" i="4" s="1"/>
  <c r="Q292" i="4"/>
  <c r="R292" i="4"/>
  <c r="S292" i="4"/>
  <c r="E292" i="4" s="1"/>
  <c r="E1009" i="4" s="1"/>
  <c r="T292" i="4"/>
  <c r="F292" i="4" s="1"/>
  <c r="F1009" i="4" s="1"/>
  <c r="U292" i="4"/>
  <c r="G292" i="4" s="1"/>
  <c r="G1009" i="4" s="1"/>
  <c r="V292" i="4"/>
  <c r="H292" i="4" s="1"/>
  <c r="H364" i="4" s="1"/>
  <c r="Q293" i="4"/>
  <c r="C293" i="4" s="1"/>
  <c r="C365" i="4" s="1"/>
  <c r="R293" i="4"/>
  <c r="D293" i="4" s="1"/>
  <c r="D1010" i="4" s="1"/>
  <c r="S293" i="4"/>
  <c r="T293" i="4"/>
  <c r="U293" i="4"/>
  <c r="G293" i="4" s="1"/>
  <c r="G365" i="4" s="1"/>
  <c r="V293" i="4"/>
  <c r="H293" i="4" s="1"/>
  <c r="H365" i="4" s="1"/>
  <c r="Q294" i="4"/>
  <c r="C294" i="4" s="1"/>
  <c r="C1011" i="4" s="1"/>
  <c r="R294" i="4"/>
  <c r="D294" i="4" s="1"/>
  <c r="D1011" i="4" s="1"/>
  <c r="S294" i="4"/>
  <c r="E294" i="4" s="1"/>
  <c r="E1011" i="4" s="1"/>
  <c r="T294" i="4"/>
  <c r="F294" i="4" s="1"/>
  <c r="F1011" i="4" s="1"/>
  <c r="U294" i="4"/>
  <c r="V294" i="4"/>
  <c r="Q295" i="4"/>
  <c r="C295" i="4" s="1"/>
  <c r="C1012" i="4" s="1"/>
  <c r="R295" i="4"/>
  <c r="D295" i="4" s="1"/>
  <c r="D1012" i="4" s="1"/>
  <c r="S295" i="4"/>
  <c r="E295" i="4" s="1"/>
  <c r="T295" i="4"/>
  <c r="F295" i="4" s="1"/>
  <c r="U295" i="4"/>
  <c r="G295" i="4" s="1"/>
  <c r="G1012" i="4" s="1"/>
  <c r="V295" i="4"/>
  <c r="H295" i="4" s="1"/>
  <c r="H1012" i="4" s="1"/>
  <c r="Q296" i="4"/>
  <c r="R296" i="4"/>
  <c r="S296" i="4"/>
  <c r="E296" i="4" s="1"/>
  <c r="T296" i="4"/>
  <c r="F296" i="4" s="1"/>
  <c r="F1013" i="4" s="1"/>
  <c r="U296" i="4"/>
  <c r="G296" i="4" s="1"/>
  <c r="G1013" i="4" s="1"/>
  <c r="V296" i="4"/>
  <c r="H296" i="4" s="1"/>
  <c r="H1013" i="4" s="1"/>
  <c r="Q297" i="4"/>
  <c r="C297" i="4" s="1"/>
  <c r="C369" i="4" s="1"/>
  <c r="R297" i="4"/>
  <c r="D297" i="4" s="1"/>
  <c r="S297" i="4"/>
  <c r="T297" i="4"/>
  <c r="U297" i="4"/>
  <c r="G297" i="4" s="1"/>
  <c r="V297" i="4"/>
  <c r="H297" i="4" s="1"/>
  <c r="Q298" i="4"/>
  <c r="C298" i="4" s="1"/>
  <c r="C1015" i="4" s="1"/>
  <c r="R298" i="4"/>
  <c r="D298" i="4" s="1"/>
  <c r="D1015" i="4" s="1"/>
  <c r="S298" i="4"/>
  <c r="E298" i="4" s="1"/>
  <c r="E1015" i="4" s="1"/>
  <c r="T298" i="4"/>
  <c r="U298" i="4"/>
  <c r="V298" i="4"/>
  <c r="Q299" i="4"/>
  <c r="C299" i="4" s="1"/>
  <c r="C1016" i="4" s="1"/>
  <c r="R299" i="4"/>
  <c r="D299" i="4" s="1"/>
  <c r="D1016" i="4" s="1"/>
  <c r="S299" i="4"/>
  <c r="E299" i="4" s="1"/>
  <c r="E1016" i="4" s="1"/>
  <c r="T299" i="4"/>
  <c r="F299" i="4" s="1"/>
  <c r="U299" i="4"/>
  <c r="G299" i="4" s="1"/>
  <c r="G371" i="4" s="1"/>
  <c r="V299" i="4"/>
  <c r="Q300" i="4"/>
  <c r="R300" i="4"/>
  <c r="S300" i="4"/>
  <c r="E300" i="4" s="1"/>
  <c r="T300" i="4"/>
  <c r="F300" i="4" s="1"/>
  <c r="U300" i="4"/>
  <c r="G300" i="4" s="1"/>
  <c r="V300" i="4"/>
  <c r="H300" i="4" s="1"/>
  <c r="Q301" i="4"/>
  <c r="C301" i="4" s="1"/>
  <c r="C1018" i="4" s="1"/>
  <c r="R301" i="4"/>
  <c r="S301" i="4"/>
  <c r="T301" i="4"/>
  <c r="U301" i="4"/>
  <c r="G301" i="4" s="1"/>
  <c r="V301" i="4"/>
  <c r="H301" i="4" s="1"/>
  <c r="H1018" i="4" s="1"/>
  <c r="Q302" i="4"/>
  <c r="C302" i="4" s="1"/>
  <c r="C1019" i="4" s="1"/>
  <c r="R302" i="4"/>
  <c r="D302" i="4" s="1"/>
  <c r="D1019" i="4" s="1"/>
  <c r="S302" i="4"/>
  <c r="E302" i="4" s="1"/>
  <c r="E374" i="4" s="1"/>
  <c r="T302" i="4"/>
  <c r="U302" i="4"/>
  <c r="V302" i="4"/>
  <c r="Q303" i="4"/>
  <c r="C303" i="4" s="1"/>
  <c r="C1020" i="4" s="1"/>
  <c r="R303" i="4"/>
  <c r="D303" i="4" s="1"/>
  <c r="D1020" i="4" s="1"/>
  <c r="S303" i="4"/>
  <c r="E303" i="4" s="1"/>
  <c r="T303" i="4"/>
  <c r="F303" i="4" s="1"/>
  <c r="U303" i="4"/>
  <c r="G303" i="4" s="1"/>
  <c r="V303" i="4"/>
  <c r="Q304" i="4"/>
  <c r="R304" i="4"/>
  <c r="S304" i="4"/>
  <c r="E304" i="4" s="1"/>
  <c r="E376" i="4" s="1"/>
  <c r="T304" i="4"/>
  <c r="F304" i="4" s="1"/>
  <c r="F1021" i="4" s="1"/>
  <c r="U304" i="4"/>
  <c r="G304" i="4" s="1"/>
  <c r="G1021" i="4" s="1"/>
  <c r="V304" i="4"/>
  <c r="H304" i="4" s="1"/>
  <c r="H1021" i="4" s="1"/>
  <c r="Q305" i="4"/>
  <c r="C305" i="4" s="1"/>
  <c r="C1022" i="4" s="1"/>
  <c r="R305" i="4"/>
  <c r="S305" i="4"/>
  <c r="T305" i="4"/>
  <c r="U305" i="4"/>
  <c r="G305" i="4" s="1"/>
  <c r="V305" i="4"/>
  <c r="H305" i="4" s="1"/>
  <c r="Q306" i="4"/>
  <c r="C306" i="4" s="1"/>
  <c r="C378" i="4" s="1"/>
  <c r="R306" i="4"/>
  <c r="D306" i="4" s="1"/>
  <c r="D378" i="4" s="1"/>
  <c r="S306" i="4"/>
  <c r="E306" i="4" s="1"/>
  <c r="E1023" i="4" s="1"/>
  <c r="T306" i="4"/>
  <c r="U306" i="4"/>
  <c r="V306" i="4"/>
  <c r="Q307" i="4"/>
  <c r="C307" i="4" s="1"/>
  <c r="R307" i="4"/>
  <c r="D307" i="4" s="1"/>
  <c r="D1024" i="4" s="1"/>
  <c r="S307" i="4"/>
  <c r="E307" i="4" s="1"/>
  <c r="E1024" i="4" s="1"/>
  <c r="T307" i="4"/>
  <c r="F307" i="4" s="1"/>
  <c r="F1024" i="4" s="1"/>
  <c r="U307" i="4"/>
  <c r="G307" i="4" s="1"/>
  <c r="V307" i="4"/>
  <c r="Q308" i="4"/>
  <c r="R308" i="4"/>
  <c r="S308" i="4"/>
  <c r="E308" i="4" s="1"/>
  <c r="T308" i="4"/>
  <c r="F308" i="4" s="1"/>
  <c r="U308" i="4"/>
  <c r="G308" i="4" s="1"/>
  <c r="G1025" i="4" s="1"/>
  <c r="V308" i="4"/>
  <c r="H308" i="4" s="1"/>
  <c r="H1025" i="4" s="1"/>
  <c r="Q309" i="4"/>
  <c r="C309" i="4" s="1"/>
  <c r="C1026" i="4" s="1"/>
  <c r="R309" i="4"/>
  <c r="S309" i="4"/>
  <c r="T309" i="4"/>
  <c r="U309" i="4"/>
  <c r="G309" i="4" s="1"/>
  <c r="G1026" i="4" s="1"/>
  <c r="V309" i="4"/>
  <c r="H309" i="4" s="1"/>
  <c r="H381" i="4" s="1"/>
  <c r="Q310" i="4"/>
  <c r="C310" i="4" s="1"/>
  <c r="C1027" i="4" s="1"/>
  <c r="R310" i="4"/>
  <c r="D310" i="4" s="1"/>
  <c r="D1027" i="4" s="1"/>
  <c r="S310" i="4"/>
  <c r="E310" i="4" s="1"/>
  <c r="E1027" i="4" s="1"/>
  <c r="T310" i="4"/>
  <c r="U310" i="4"/>
  <c r="V310" i="4"/>
  <c r="Q311" i="4"/>
  <c r="C311" i="4" s="1"/>
  <c r="R311" i="4"/>
  <c r="D311" i="4" s="1"/>
  <c r="S311" i="4"/>
  <c r="E311" i="4" s="1"/>
  <c r="T311" i="4"/>
  <c r="F311" i="4" s="1"/>
  <c r="U311" i="4"/>
  <c r="G311" i="4" s="1"/>
  <c r="G383" i="4" s="1"/>
  <c r="V311" i="4"/>
  <c r="Q312" i="4"/>
  <c r="R312" i="4"/>
  <c r="S312" i="4"/>
  <c r="E312" i="4" s="1"/>
  <c r="T312" i="4"/>
  <c r="F312" i="4" s="1"/>
  <c r="U312" i="4"/>
  <c r="G312" i="4" s="1"/>
  <c r="G1029" i="4" s="1"/>
  <c r="V312" i="4"/>
  <c r="H312" i="4" s="1"/>
  <c r="H1029" i="4" s="1"/>
  <c r="Q313" i="4"/>
  <c r="C313" i="4" s="1"/>
  <c r="R313" i="4"/>
  <c r="S313" i="4"/>
  <c r="T313" i="4"/>
  <c r="U313" i="4"/>
  <c r="G313" i="4" s="1"/>
  <c r="G1030" i="4" s="1"/>
  <c r="V313" i="4"/>
  <c r="H313" i="4" s="1"/>
  <c r="H1030" i="4" s="1"/>
  <c r="Q314" i="4"/>
  <c r="C314" i="4" s="1"/>
  <c r="C1031" i="4" s="1"/>
  <c r="R314" i="4"/>
  <c r="D314" i="4" s="1"/>
  <c r="D1031" i="4" s="1"/>
  <c r="S314" i="4"/>
  <c r="E314" i="4" s="1"/>
  <c r="E1031" i="4" s="1"/>
  <c r="T314" i="4"/>
  <c r="U314" i="4"/>
  <c r="V314" i="4"/>
  <c r="Q315" i="4"/>
  <c r="C315" i="4" s="1"/>
  <c r="C387" i="4" s="1"/>
  <c r="R315" i="4"/>
  <c r="D315" i="4" s="1"/>
  <c r="D387" i="4" s="1"/>
  <c r="S315" i="4"/>
  <c r="E315" i="4" s="1"/>
  <c r="T315" i="4"/>
  <c r="F315" i="4" s="1"/>
  <c r="F1032" i="4" s="1"/>
  <c r="U315" i="4"/>
  <c r="G315" i="4" s="1"/>
  <c r="G1032" i="4" s="1"/>
  <c r="V315" i="4"/>
  <c r="Q316" i="4"/>
  <c r="R316" i="4"/>
  <c r="S316" i="4"/>
  <c r="E316" i="4" s="1"/>
  <c r="E1033" i="4" s="1"/>
  <c r="T316" i="4"/>
  <c r="F316" i="4" s="1"/>
  <c r="F1033" i="4" s="1"/>
  <c r="U316" i="4"/>
  <c r="G316" i="4" s="1"/>
  <c r="V316" i="4"/>
  <c r="H316" i="4" s="1"/>
  <c r="H388" i="4" s="1"/>
  <c r="Q317" i="4"/>
  <c r="C317" i="4" s="1"/>
  <c r="C1034" i="4" s="1"/>
  <c r="R317" i="4"/>
  <c r="S317" i="4"/>
  <c r="T317" i="4"/>
  <c r="U317" i="4"/>
  <c r="G317" i="4" s="1"/>
  <c r="V317" i="4"/>
  <c r="H317" i="4" s="1"/>
  <c r="H1034" i="4" s="1"/>
  <c r="Q318" i="4"/>
  <c r="C318" i="4" s="1"/>
  <c r="C1035" i="4" s="1"/>
  <c r="R318" i="4"/>
  <c r="D318" i="4" s="1"/>
  <c r="D1035" i="4" s="1"/>
  <c r="S318" i="4"/>
  <c r="E318" i="4" s="1"/>
  <c r="E390" i="4" s="1"/>
  <c r="T318" i="4"/>
  <c r="U318" i="4"/>
  <c r="V318" i="4"/>
  <c r="Q319" i="4"/>
  <c r="C319" i="4" s="1"/>
  <c r="C1036" i="4" s="1"/>
  <c r="R319" i="4"/>
  <c r="D319" i="4" s="1"/>
  <c r="D1036" i="4" s="1"/>
  <c r="S319" i="4"/>
  <c r="E319" i="4" s="1"/>
  <c r="E1036" i="4" s="1"/>
  <c r="T319" i="4"/>
  <c r="F319" i="4" s="1"/>
  <c r="F1036" i="4" s="1"/>
  <c r="U319" i="4"/>
  <c r="G319" i="4" s="1"/>
  <c r="G1036" i="4" s="1"/>
  <c r="V319" i="4"/>
  <c r="Q320" i="4"/>
  <c r="R320" i="4"/>
  <c r="S320" i="4"/>
  <c r="E320" i="4" s="1"/>
  <c r="E1037" i="4" s="1"/>
  <c r="T320" i="4"/>
  <c r="F320" i="4" s="1"/>
  <c r="F392" i="4" s="1"/>
  <c r="U320" i="4"/>
  <c r="G320" i="4" s="1"/>
  <c r="G392" i="4" s="1"/>
  <c r="V320" i="4"/>
  <c r="H320" i="4" s="1"/>
  <c r="H392" i="4" s="1"/>
  <c r="Q321" i="4"/>
  <c r="C321" i="4" s="1"/>
  <c r="C1038" i="4" s="1"/>
  <c r="R321" i="4"/>
  <c r="S321" i="4"/>
  <c r="T321" i="4"/>
  <c r="U321" i="4"/>
  <c r="G321" i="4" s="1"/>
  <c r="G1038" i="4" s="1"/>
  <c r="V321" i="4"/>
  <c r="H321" i="4" s="1"/>
  <c r="H1038" i="4" s="1"/>
  <c r="Q322" i="4"/>
  <c r="C322" i="4" s="1"/>
  <c r="R322" i="4"/>
  <c r="D322" i="4" s="1"/>
  <c r="S322" i="4"/>
  <c r="E322" i="4" s="1"/>
  <c r="E1039" i="4" s="1"/>
  <c r="T322" i="4"/>
  <c r="U322" i="4"/>
  <c r="V322" i="4"/>
  <c r="Q323" i="4"/>
  <c r="C323" i="4" s="1"/>
  <c r="R323" i="4"/>
  <c r="D323" i="4" s="1"/>
  <c r="S323" i="4"/>
  <c r="E323" i="4" s="1"/>
  <c r="E1040" i="4" s="1"/>
  <c r="T323" i="4"/>
  <c r="F323" i="4" s="1"/>
  <c r="F1040" i="4" s="1"/>
  <c r="U323" i="4"/>
  <c r="G323" i="4" s="1"/>
  <c r="G395" i="4" s="1"/>
  <c r="V323" i="4"/>
  <c r="Q324" i="4"/>
  <c r="R324" i="4"/>
  <c r="S324" i="4"/>
  <c r="E324" i="4" s="1"/>
  <c r="E1041" i="4" s="1"/>
  <c r="T324" i="4"/>
  <c r="F324" i="4" s="1"/>
  <c r="F1041" i="4" s="1"/>
  <c r="U324" i="4"/>
  <c r="G324" i="4" s="1"/>
  <c r="G1041" i="4" s="1"/>
  <c r="V324" i="4"/>
  <c r="H324" i="4" s="1"/>
  <c r="H1041" i="4" s="1"/>
  <c r="Q325" i="4"/>
  <c r="C325" i="4" s="1"/>
  <c r="C397" i="4" s="1"/>
  <c r="R325" i="4"/>
  <c r="S325" i="4"/>
  <c r="T325" i="4"/>
  <c r="U325" i="4"/>
  <c r="G325" i="4" s="1"/>
  <c r="G397" i="4" s="1"/>
  <c r="V325" i="4"/>
  <c r="H325" i="4" s="1"/>
  <c r="H397" i="4" s="1"/>
  <c r="Q326" i="4"/>
  <c r="C326" i="4" s="1"/>
  <c r="C1043" i="4" s="1"/>
  <c r="R326" i="4"/>
  <c r="D326" i="4" s="1"/>
  <c r="D1043" i="4" s="1"/>
  <c r="S326" i="4"/>
  <c r="E326" i="4" s="1"/>
  <c r="E1043" i="4" s="1"/>
  <c r="T326" i="4"/>
  <c r="U326" i="4"/>
  <c r="V326" i="4"/>
  <c r="Q327" i="4"/>
  <c r="C327" i="4" s="1"/>
  <c r="R327" i="4"/>
  <c r="D327" i="4" s="1"/>
  <c r="D1044" i="4" s="1"/>
  <c r="S327" i="4"/>
  <c r="E327" i="4" s="1"/>
  <c r="T327" i="4"/>
  <c r="F327" i="4" s="1"/>
  <c r="F399" i="4" s="1"/>
  <c r="U327" i="4"/>
  <c r="G327" i="4" s="1"/>
  <c r="G399" i="4" s="1"/>
  <c r="V327" i="4"/>
  <c r="Q328" i="4"/>
  <c r="R328" i="4"/>
  <c r="S328" i="4"/>
  <c r="E328" i="4" s="1"/>
  <c r="T328" i="4"/>
  <c r="F328" i="4" s="1"/>
  <c r="U328" i="4"/>
  <c r="G328" i="4" s="1"/>
  <c r="G1045" i="4" s="1"/>
  <c r="V328" i="4"/>
  <c r="H328" i="4" s="1"/>
  <c r="H1045" i="4" s="1"/>
  <c r="Q329" i="4"/>
  <c r="C329" i="4" s="1"/>
  <c r="C401" i="4" s="1"/>
  <c r="R329" i="4"/>
  <c r="S329" i="4"/>
  <c r="T329" i="4"/>
  <c r="U329" i="4"/>
  <c r="G329" i="4" s="1"/>
  <c r="G1046" i="4" s="1"/>
  <c r="V329" i="4"/>
  <c r="H329" i="4" s="1"/>
  <c r="H1046" i="4" s="1"/>
  <c r="Q330" i="4"/>
  <c r="C330" i="4" s="1"/>
  <c r="C1047" i="4" s="1"/>
  <c r="R330" i="4"/>
  <c r="D330" i="4" s="1"/>
  <c r="D1047" i="4" s="1"/>
  <c r="S330" i="4"/>
  <c r="E330" i="4" s="1"/>
  <c r="E1047" i="4" s="1"/>
  <c r="T330" i="4"/>
  <c r="U330" i="4"/>
  <c r="V330" i="4"/>
  <c r="Q331" i="4"/>
  <c r="C331" i="4" s="1"/>
  <c r="C1048" i="4" s="1"/>
  <c r="R331" i="4"/>
  <c r="D331" i="4" s="1"/>
  <c r="D403" i="4" s="1"/>
  <c r="S331" i="4"/>
  <c r="E331" i="4" s="1"/>
  <c r="E403" i="4" s="1"/>
  <c r="T331" i="4"/>
  <c r="F331" i="4" s="1"/>
  <c r="F403" i="4" s="1"/>
  <c r="U331" i="4"/>
  <c r="G331" i="4" s="1"/>
  <c r="G1048" i="4" s="1"/>
  <c r="V331" i="4"/>
  <c r="Q332" i="4"/>
  <c r="R332" i="4"/>
  <c r="S332" i="4"/>
  <c r="E332" i="4" s="1"/>
  <c r="E1049" i="4" s="1"/>
  <c r="T332" i="4"/>
  <c r="F332" i="4" s="1"/>
  <c r="U332" i="4"/>
  <c r="G332" i="4" s="1"/>
  <c r="G404" i="4" s="1"/>
  <c r="V332" i="4"/>
  <c r="H332" i="4" s="1"/>
  <c r="Q333" i="4"/>
  <c r="C333" i="4" s="1"/>
  <c r="C1050" i="4" s="1"/>
  <c r="R333" i="4"/>
  <c r="S333" i="4"/>
  <c r="T333" i="4"/>
  <c r="U333" i="4"/>
  <c r="G333" i="4" s="1"/>
  <c r="V333" i="4"/>
  <c r="H333" i="4" s="1"/>
  <c r="Q334" i="4"/>
  <c r="C334" i="4" s="1"/>
  <c r="C406" i="4" s="1"/>
  <c r="R334" i="4"/>
  <c r="D334" i="4" s="1"/>
  <c r="D1051" i="4" s="1"/>
  <c r="S334" i="4"/>
  <c r="E334" i="4" s="1"/>
  <c r="T334" i="4"/>
  <c r="U334" i="4"/>
  <c r="V334" i="4"/>
  <c r="Q335" i="4"/>
  <c r="C335" i="4" s="1"/>
  <c r="R335" i="4"/>
  <c r="D335" i="4" s="1"/>
  <c r="D1052" i="4" s="1"/>
  <c r="S335" i="4"/>
  <c r="E335" i="4" s="1"/>
  <c r="T335" i="4"/>
  <c r="F335" i="4" s="1"/>
  <c r="F1052" i="4" s="1"/>
  <c r="U335" i="4"/>
  <c r="G335" i="4" s="1"/>
  <c r="G1052" i="4" s="1"/>
  <c r="V335" i="4"/>
  <c r="Q336" i="4"/>
  <c r="R336" i="4"/>
  <c r="S336" i="4"/>
  <c r="E336" i="4" s="1"/>
  <c r="E408" i="4" s="1"/>
  <c r="T336" i="4"/>
  <c r="F336" i="4" s="1"/>
  <c r="F408" i="4" s="1"/>
  <c r="U336" i="4"/>
  <c r="G336" i="4" s="1"/>
  <c r="G1053" i="4" s="1"/>
  <c r="V336" i="4"/>
  <c r="H336" i="4" s="1"/>
  <c r="H1053" i="4" s="1"/>
  <c r="Q337" i="4"/>
  <c r="C337" i="4" s="1"/>
  <c r="C1054" i="4" s="1"/>
  <c r="R337" i="4"/>
  <c r="S337" i="4"/>
  <c r="T337" i="4"/>
  <c r="U337" i="4"/>
  <c r="G337" i="4" s="1"/>
  <c r="V337" i="4"/>
  <c r="H337" i="4" s="1"/>
  <c r="H409" i="4" s="1"/>
  <c r="Q338" i="4"/>
  <c r="C338" i="4" s="1"/>
  <c r="C410" i="4" s="1"/>
  <c r="R338" i="4"/>
  <c r="D338" i="4" s="1"/>
  <c r="D410" i="4" s="1"/>
  <c r="S338" i="4"/>
  <c r="E338" i="4" s="1"/>
  <c r="E1055" i="4" s="1"/>
  <c r="T338" i="4"/>
  <c r="U338" i="4"/>
  <c r="V338" i="4"/>
  <c r="Q339" i="4"/>
  <c r="C339" i="4" s="1"/>
  <c r="R339" i="4"/>
  <c r="D339" i="4" s="1"/>
  <c r="D1056" i="4" s="1"/>
  <c r="S339" i="4"/>
  <c r="E339" i="4" s="1"/>
  <c r="E1056" i="4" s="1"/>
  <c r="T339" i="4"/>
  <c r="F339" i="4" s="1"/>
  <c r="F1056" i="4" s="1"/>
  <c r="U339" i="4"/>
  <c r="G339" i="4" s="1"/>
  <c r="G411" i="4" s="1"/>
  <c r="V339" i="4"/>
  <c r="R274" i="4"/>
  <c r="S274" i="4"/>
  <c r="T274" i="4"/>
  <c r="F274" i="4" s="1"/>
  <c r="U274" i="4"/>
  <c r="G274" i="4" s="1"/>
  <c r="V274" i="4"/>
  <c r="H274" i="4" s="1"/>
  <c r="H346" i="4" s="1"/>
  <c r="Q274" i="4"/>
  <c r="C274" i="4" s="1"/>
  <c r="D1133" i="4"/>
  <c r="D1132" i="4"/>
  <c r="D1131" i="4"/>
  <c r="D627" i="4"/>
  <c r="E627" i="4"/>
  <c r="F627" i="4"/>
  <c r="G627" i="4"/>
  <c r="H627" i="4"/>
  <c r="E1133" i="4"/>
  <c r="F1133" i="4"/>
  <c r="G1133" i="4"/>
  <c r="H1133" i="4"/>
  <c r="D626" i="4"/>
  <c r="D625" i="4"/>
  <c r="E625" i="4"/>
  <c r="F625" i="4"/>
  <c r="G625" i="4"/>
  <c r="H625" i="4"/>
  <c r="E626" i="4"/>
  <c r="F626" i="4"/>
  <c r="G626" i="4"/>
  <c r="H626" i="4"/>
  <c r="E36" i="10"/>
  <c r="C992" i="4"/>
  <c r="E993" i="4"/>
  <c r="F993" i="4"/>
  <c r="C996" i="4"/>
  <c r="D996" i="4"/>
  <c r="F997" i="4"/>
  <c r="G997" i="4"/>
  <c r="C1000" i="4"/>
  <c r="D1000" i="4"/>
  <c r="F1001" i="4"/>
  <c r="G1002" i="4"/>
  <c r="C1004" i="4"/>
  <c r="D1004" i="4"/>
  <c r="E1004" i="4"/>
  <c r="C1006" i="4"/>
  <c r="G1006" i="4"/>
  <c r="H1006" i="4"/>
  <c r="C1008" i="4"/>
  <c r="D1008" i="4"/>
  <c r="G1010" i="4"/>
  <c r="H1010" i="4"/>
  <c r="E1013" i="4"/>
  <c r="G1014" i="4"/>
  <c r="H1014" i="4"/>
  <c r="F1016" i="4"/>
  <c r="G1016" i="4"/>
  <c r="E1017" i="4"/>
  <c r="F1017" i="4"/>
  <c r="G1018" i="4"/>
  <c r="E1020" i="4"/>
  <c r="F1020" i="4"/>
  <c r="G1020" i="4"/>
  <c r="E1021" i="4"/>
  <c r="G1022" i="4"/>
  <c r="H1022" i="4"/>
  <c r="C1024" i="4"/>
  <c r="E1025" i="4"/>
  <c r="F1025" i="4"/>
  <c r="H1026" i="4"/>
  <c r="C1028" i="4"/>
  <c r="D1028" i="4"/>
  <c r="G1028" i="4"/>
  <c r="E1029" i="4"/>
  <c r="F1029" i="4"/>
  <c r="C1032" i="4"/>
  <c r="D1032" i="4"/>
  <c r="E1032" i="4"/>
  <c r="H1033" i="4"/>
  <c r="G1034" i="4"/>
  <c r="F1037" i="4"/>
  <c r="G1037" i="4"/>
  <c r="H1037" i="4"/>
  <c r="C1040" i="4"/>
  <c r="D1040" i="4"/>
  <c r="C1042" i="4"/>
  <c r="G1042" i="4"/>
  <c r="H1042" i="4"/>
  <c r="C1044" i="4"/>
  <c r="E1045" i="4"/>
  <c r="F1045" i="4"/>
  <c r="D1048" i="4"/>
  <c r="E1048" i="4"/>
  <c r="F1048" i="4"/>
  <c r="F1049" i="4"/>
  <c r="G1050" i="4"/>
  <c r="H1050" i="4"/>
  <c r="C1051" i="4"/>
  <c r="C1052" i="4"/>
  <c r="E1052" i="4"/>
  <c r="E1053" i="4"/>
  <c r="F1053" i="4"/>
  <c r="G1054" i="4"/>
  <c r="H1054" i="4"/>
  <c r="C1055" i="4"/>
  <c r="D1055" i="4"/>
  <c r="C1056" i="4"/>
  <c r="C1057" i="4"/>
  <c r="E64" i="10" s="1"/>
  <c r="D1057" i="4"/>
  <c r="E1057" i="4"/>
  <c r="F1057" i="4"/>
  <c r="G1057" i="4"/>
  <c r="H1057" i="4"/>
  <c r="C1058" i="4"/>
  <c r="E65" i="10" s="1"/>
  <c r="D1058" i="4"/>
  <c r="E1058" i="4"/>
  <c r="F1058" i="4"/>
  <c r="G1058" i="4"/>
  <c r="H1058" i="4"/>
  <c r="C1059" i="4"/>
  <c r="D1059" i="4"/>
  <c r="E1059" i="4"/>
  <c r="F1059" i="4"/>
  <c r="G1059" i="4"/>
  <c r="H1059" i="4"/>
  <c r="C1060" i="4"/>
  <c r="D1060" i="4"/>
  <c r="E1060" i="4"/>
  <c r="F1060" i="4"/>
  <c r="G1060" i="4"/>
  <c r="H1060" i="4"/>
  <c r="D991" i="4"/>
  <c r="F991" i="4"/>
  <c r="G991" i="4"/>
  <c r="H991" i="4"/>
  <c r="C991" i="4"/>
  <c r="E348" i="4"/>
  <c r="F348" i="4"/>
  <c r="H348" i="4"/>
  <c r="G349" i="4"/>
  <c r="H349" i="4"/>
  <c r="C351" i="4"/>
  <c r="F352" i="4"/>
  <c r="G353" i="4"/>
  <c r="H353" i="4"/>
  <c r="C354" i="4"/>
  <c r="D354" i="4"/>
  <c r="E354" i="4"/>
  <c r="F354" i="4"/>
  <c r="E356" i="4"/>
  <c r="F356" i="4"/>
  <c r="C357" i="4"/>
  <c r="D357" i="4"/>
  <c r="G357" i="4"/>
  <c r="H357" i="4"/>
  <c r="C359" i="4"/>
  <c r="D359" i="4"/>
  <c r="E359" i="4"/>
  <c r="F359" i="4"/>
  <c r="G361" i="4"/>
  <c r="H361" i="4"/>
  <c r="C363" i="4"/>
  <c r="D363" i="4"/>
  <c r="E363" i="4"/>
  <c r="F363" i="4"/>
  <c r="E364" i="4"/>
  <c r="F364" i="4"/>
  <c r="C366" i="4"/>
  <c r="D366" i="4"/>
  <c r="E366" i="4"/>
  <c r="F366" i="4"/>
  <c r="C367" i="4"/>
  <c r="D367" i="4"/>
  <c r="E368" i="4"/>
  <c r="F368" i="4"/>
  <c r="G368" i="4"/>
  <c r="H368" i="4"/>
  <c r="G369" i="4"/>
  <c r="H369" i="4"/>
  <c r="F370" i="4"/>
  <c r="E371" i="4"/>
  <c r="F371" i="4"/>
  <c r="H371" i="4"/>
  <c r="E372" i="4"/>
  <c r="F372" i="4"/>
  <c r="D373" i="4"/>
  <c r="G373" i="4"/>
  <c r="H373" i="4"/>
  <c r="F374" i="4"/>
  <c r="C375" i="4"/>
  <c r="D375" i="4"/>
  <c r="E375" i="4"/>
  <c r="F375" i="4"/>
  <c r="G375" i="4"/>
  <c r="H375" i="4"/>
  <c r="D377" i="4"/>
  <c r="G377" i="4"/>
  <c r="H377" i="4"/>
  <c r="E378" i="4"/>
  <c r="F378" i="4"/>
  <c r="C379" i="4"/>
  <c r="D379" i="4"/>
  <c r="H379" i="4"/>
  <c r="E380" i="4"/>
  <c r="F380" i="4"/>
  <c r="D381" i="4"/>
  <c r="C382" i="4"/>
  <c r="D382" i="4"/>
  <c r="E382" i="4"/>
  <c r="F382" i="4"/>
  <c r="C383" i="4"/>
  <c r="D383" i="4"/>
  <c r="H383" i="4"/>
  <c r="E384" i="4"/>
  <c r="F384" i="4"/>
  <c r="G384" i="4"/>
  <c r="H384" i="4"/>
  <c r="D385" i="4"/>
  <c r="G385" i="4"/>
  <c r="H385" i="4"/>
  <c r="F386" i="4"/>
  <c r="E387" i="4"/>
  <c r="H387" i="4"/>
  <c r="E388" i="4"/>
  <c r="F388" i="4"/>
  <c r="D389" i="4"/>
  <c r="G389" i="4"/>
  <c r="H389" i="4"/>
  <c r="F390" i="4"/>
  <c r="C391" i="4"/>
  <c r="D391" i="4"/>
  <c r="E391" i="4"/>
  <c r="F391" i="4"/>
  <c r="H391" i="4"/>
  <c r="D393" i="4"/>
  <c r="G393" i="4"/>
  <c r="H393" i="4"/>
  <c r="F394" i="4"/>
  <c r="C395" i="4"/>
  <c r="D395" i="4"/>
  <c r="E395" i="4"/>
  <c r="F395" i="4"/>
  <c r="H395" i="4"/>
  <c r="E396" i="4"/>
  <c r="F396" i="4"/>
  <c r="D397" i="4"/>
  <c r="C398" i="4"/>
  <c r="D398" i="4"/>
  <c r="E398" i="4"/>
  <c r="F398" i="4"/>
  <c r="C399" i="4"/>
  <c r="D399" i="4"/>
  <c r="H399" i="4"/>
  <c r="E400" i="4"/>
  <c r="F400" i="4"/>
  <c r="G400" i="4"/>
  <c r="D401" i="4"/>
  <c r="G401" i="4"/>
  <c r="H401" i="4"/>
  <c r="C402" i="4"/>
  <c r="D402" i="4"/>
  <c r="E402" i="4"/>
  <c r="F402" i="4"/>
  <c r="H403" i="4"/>
  <c r="E404" i="4"/>
  <c r="F404" i="4"/>
  <c r="C405" i="4"/>
  <c r="D405" i="4"/>
  <c r="G405" i="4"/>
  <c r="H405" i="4"/>
  <c r="F406" i="4"/>
  <c r="C407" i="4"/>
  <c r="D407" i="4"/>
  <c r="E407" i="4"/>
  <c r="H407" i="4"/>
  <c r="D409" i="4"/>
  <c r="G409" i="4"/>
  <c r="F410" i="4"/>
  <c r="C411" i="4"/>
  <c r="D411" i="4"/>
  <c r="E411" i="4"/>
  <c r="F411" i="4"/>
  <c r="H411" i="4"/>
  <c r="C412" i="4"/>
  <c r="E48" i="10" s="1"/>
  <c r="D412" i="4"/>
  <c r="E412" i="4"/>
  <c r="F412" i="4"/>
  <c r="G412" i="4"/>
  <c r="H412" i="4"/>
  <c r="C413" i="4"/>
  <c r="E49" i="10" s="1"/>
  <c r="D413" i="4"/>
  <c r="E413" i="4"/>
  <c r="F413" i="4"/>
  <c r="G413" i="4"/>
  <c r="H413" i="4"/>
  <c r="C414" i="4"/>
  <c r="D414" i="4"/>
  <c r="E414" i="4"/>
  <c r="F414" i="4"/>
  <c r="G414" i="4"/>
  <c r="H414" i="4"/>
  <c r="D346" i="4"/>
  <c r="E346" i="4"/>
  <c r="F346" i="4"/>
  <c r="G346" i="4"/>
  <c r="E68" i="10"/>
  <c r="E66" i="10"/>
  <c r="E52" i="10"/>
  <c r="E50" i="10"/>
  <c r="E39" i="10"/>
  <c r="E37" i="10"/>
  <c r="E35" i="10"/>
  <c r="F37" i="10"/>
  <c r="G37" i="10"/>
  <c r="H37" i="10"/>
  <c r="I37" i="10"/>
  <c r="J37" i="10"/>
  <c r="F1003" i="4" l="1"/>
  <c r="F358" i="4"/>
  <c r="H351" i="4"/>
  <c r="C353" i="4"/>
  <c r="C998" i="4"/>
  <c r="C994" i="4"/>
  <c r="C349" i="4"/>
  <c r="E386" i="4"/>
  <c r="D386" i="4"/>
  <c r="G388" i="4"/>
  <c r="G1033" i="4"/>
  <c r="E1028" i="4"/>
  <c r="E383" i="4"/>
  <c r="G1017" i="4"/>
  <c r="G372" i="4"/>
  <c r="E367" i="4"/>
  <c r="E1012" i="4"/>
  <c r="C1007" i="4"/>
  <c r="C362" i="4"/>
  <c r="G1001" i="4"/>
  <c r="G356" i="4"/>
  <c r="E996" i="4"/>
  <c r="E351" i="4"/>
  <c r="G348" i="4"/>
  <c r="G993" i="4"/>
  <c r="E992" i="4"/>
  <c r="E347" i="4"/>
  <c r="D998" i="4"/>
  <c r="D353" i="4"/>
  <c r="C1010" i="4"/>
  <c r="F1028" i="4"/>
  <c r="F383" i="4"/>
  <c r="D1007" i="4"/>
  <c r="D362" i="4"/>
  <c r="H1001" i="4"/>
  <c r="H356" i="4"/>
  <c r="C393" i="4"/>
  <c r="C373" i="4"/>
  <c r="D1023" i="4"/>
  <c r="E1019" i="4"/>
  <c r="C1014" i="4"/>
  <c r="E1003" i="4"/>
  <c r="C385" i="4"/>
  <c r="C1030" i="4"/>
  <c r="G363" i="4"/>
  <c r="G1008" i="4"/>
  <c r="D361" i="4"/>
  <c r="G1044" i="4"/>
  <c r="H1049" i="4"/>
  <c r="H404" i="4"/>
  <c r="H408" i="4"/>
  <c r="E370" i="4"/>
  <c r="H1009" i="4"/>
  <c r="C381" i="4"/>
  <c r="F350" i="4"/>
  <c r="D1014" i="4"/>
  <c r="D369" i="4"/>
  <c r="D994" i="4"/>
  <c r="D349" i="4"/>
  <c r="G1040" i="4"/>
  <c r="D1039" i="4"/>
  <c r="D394" i="4"/>
  <c r="H1017" i="4"/>
  <c r="H372" i="4"/>
  <c r="F367" i="4"/>
  <c r="F1012" i="4"/>
  <c r="F351" i="4"/>
  <c r="F1044" i="4"/>
  <c r="C1039" i="4"/>
  <c r="C394" i="4"/>
  <c r="D406" i="4"/>
  <c r="C386" i="4"/>
  <c r="C377" i="4"/>
  <c r="H367" i="4"/>
  <c r="H360" i="4"/>
  <c r="D358" i="4"/>
  <c r="G403" i="4"/>
  <c r="H396" i="4"/>
  <c r="D390" i="4"/>
  <c r="G367" i="4"/>
  <c r="G360" i="4"/>
  <c r="G1049" i="4"/>
  <c r="H1008" i="4"/>
  <c r="H363" i="4"/>
  <c r="E406" i="4"/>
  <c r="E1051" i="4"/>
  <c r="G379" i="4"/>
  <c r="G1024" i="4"/>
  <c r="C409" i="4"/>
  <c r="C389" i="4"/>
  <c r="G351" i="4"/>
  <c r="F379" i="4"/>
  <c r="E399" i="4"/>
  <c r="E1044" i="4"/>
  <c r="G408" i="4"/>
  <c r="E379" i="4"/>
  <c r="D370" i="4"/>
  <c r="D365" i="4"/>
  <c r="H355" i="4"/>
  <c r="E1035" i="4"/>
  <c r="H376" i="4"/>
  <c r="C370" i="4"/>
  <c r="C358" i="4"/>
  <c r="G355" i="4"/>
  <c r="H347" i="4"/>
  <c r="G1056" i="4"/>
  <c r="C1023" i="4"/>
  <c r="E410" i="4"/>
  <c r="G407" i="4"/>
  <c r="G396" i="4"/>
  <c r="C390" i="4"/>
  <c r="G387" i="4"/>
  <c r="H380" i="4"/>
  <c r="G376" i="4"/>
  <c r="D374" i="4"/>
  <c r="F362" i="4"/>
  <c r="H359" i="4"/>
  <c r="F355" i="4"/>
  <c r="H352" i="4"/>
  <c r="D350" i="4"/>
  <c r="G347" i="4"/>
  <c r="C1046" i="4"/>
  <c r="F407" i="4"/>
  <c r="H400" i="4"/>
  <c r="E394" i="4"/>
  <c r="G391" i="4"/>
  <c r="F387" i="4"/>
  <c r="G380" i="4"/>
  <c r="C374" i="4"/>
  <c r="G364" i="4"/>
  <c r="E362" i="4"/>
  <c r="G359" i="4"/>
  <c r="E355" i="4"/>
  <c r="C350" i="4"/>
  <c r="F347" i="4"/>
  <c r="E995" i="4"/>
  <c r="E352" i="4"/>
  <c r="E997" i="4"/>
  <c r="F376" i="4"/>
  <c r="F360" i="4"/>
  <c r="D371" i="4"/>
  <c r="C403" i="4"/>
  <c r="E392" i="4"/>
  <c r="G381" i="4"/>
  <c r="C371" i="4"/>
  <c r="E360" i="4"/>
  <c r="D347" i="4"/>
  <c r="H1047" i="4"/>
  <c r="D1041" i="4"/>
  <c r="F1034" i="4"/>
  <c r="F1026" i="4"/>
  <c r="F1018" i="4"/>
  <c r="H1011" i="4"/>
  <c r="D1005" i="4"/>
  <c r="D997" i="4"/>
  <c r="E1050" i="4"/>
  <c r="G1043" i="4"/>
  <c r="G1035" i="4"/>
  <c r="C1029" i="4"/>
  <c r="C1021" i="4"/>
  <c r="C1013" i="4"/>
  <c r="E1006" i="4"/>
  <c r="C1001" i="4"/>
  <c r="G995" i="4"/>
  <c r="H1055" i="4"/>
  <c r="H1051" i="4"/>
  <c r="H1043" i="4"/>
  <c r="D1037" i="4"/>
  <c r="H1031" i="4"/>
  <c r="D1025" i="4"/>
  <c r="H1019" i="4"/>
  <c r="H1015" i="4"/>
  <c r="H1007" i="4"/>
  <c r="D1001" i="4"/>
  <c r="F994" i="4"/>
  <c r="E1054" i="4"/>
  <c r="C1045" i="4"/>
  <c r="G1039" i="4"/>
  <c r="C1033" i="4"/>
  <c r="C1025" i="4"/>
  <c r="C1017" i="4"/>
  <c r="E1010" i="4"/>
  <c r="C997" i="4"/>
  <c r="D1053" i="4"/>
  <c r="F1046" i="4"/>
  <c r="H1039" i="4"/>
  <c r="D1033" i="4"/>
  <c r="H1027" i="4"/>
  <c r="D1021" i="4"/>
  <c r="F1014" i="4"/>
  <c r="D1009" i="4"/>
  <c r="F1002" i="4"/>
  <c r="H995" i="4"/>
  <c r="E1034" i="4"/>
  <c r="F1050" i="4"/>
  <c r="D1045" i="4"/>
  <c r="F1038" i="4"/>
  <c r="F1030" i="4"/>
  <c r="H1023" i="4"/>
  <c r="D1017" i="4"/>
  <c r="F1010" i="4"/>
  <c r="H1003" i="4"/>
  <c r="F998" i="4"/>
  <c r="C1053" i="4"/>
  <c r="C1049" i="4"/>
  <c r="E1046" i="4"/>
  <c r="E1042" i="4"/>
  <c r="E1038" i="4"/>
  <c r="G1031" i="4"/>
  <c r="E1026" i="4"/>
  <c r="E1022" i="4"/>
  <c r="G1019" i="4"/>
  <c r="G1015" i="4"/>
  <c r="G1011" i="4"/>
  <c r="G1007" i="4"/>
  <c r="G1003" i="4"/>
  <c r="G999" i="4"/>
  <c r="C993" i="4"/>
  <c r="F409" i="4"/>
  <c r="D404" i="4"/>
  <c r="F397" i="4"/>
  <c r="H390" i="4"/>
  <c r="D384" i="4"/>
  <c r="F377" i="4"/>
  <c r="D368" i="4"/>
  <c r="F361" i="4"/>
  <c r="H354" i="4"/>
  <c r="D348" i="4"/>
  <c r="G1055" i="4"/>
  <c r="G1051" i="4"/>
  <c r="G1047" i="4"/>
  <c r="C1041" i="4"/>
  <c r="C1037" i="4"/>
  <c r="E1030" i="4"/>
  <c r="G1027" i="4"/>
  <c r="G1023" i="4"/>
  <c r="E1018" i="4"/>
  <c r="E1014" i="4"/>
  <c r="C1009" i="4"/>
  <c r="C1005" i="4"/>
  <c r="E1002" i="4"/>
  <c r="E998" i="4"/>
  <c r="E994" i="4"/>
  <c r="V487" i="4"/>
  <c r="V489" i="4"/>
  <c r="W491" i="4"/>
  <c r="X493" i="4"/>
  <c r="X495" i="4"/>
  <c r="T498" i="4"/>
  <c r="U500" i="4"/>
  <c r="U502" i="4"/>
  <c r="V504" i="4"/>
  <c r="W506" i="4"/>
  <c r="W508" i="4"/>
  <c r="X510" i="4"/>
  <c r="X513" i="4"/>
  <c r="T517" i="4"/>
  <c r="U520" i="4"/>
  <c r="T525" i="4"/>
  <c r="U528" i="4"/>
  <c r="X529" i="4"/>
  <c r="T533" i="4"/>
  <c r="U536" i="4"/>
  <c r="X537" i="4"/>
  <c r="V539" i="4"/>
  <c r="T541" i="4"/>
  <c r="W542" i="4"/>
  <c r="U544" i="4"/>
  <c r="V547" i="4"/>
  <c r="W488" i="4"/>
  <c r="X490" i="4"/>
  <c r="X491" i="4"/>
  <c r="T493" i="4"/>
  <c r="T494" i="4"/>
  <c r="T495" i="4"/>
  <c r="U496" i="4"/>
  <c r="U497" i="4"/>
  <c r="U498" i="4"/>
  <c r="V499" i="4"/>
  <c r="V500" i="4"/>
  <c r="V501" i="4"/>
  <c r="W502" i="4"/>
  <c r="W503" i="4"/>
  <c r="W504" i="4"/>
  <c r="X505" i="4"/>
  <c r="X506" i="4"/>
  <c r="X507" i="4"/>
  <c r="T509" i="4"/>
  <c r="T510" i="4"/>
  <c r="T511" i="4"/>
  <c r="V512" i="4"/>
  <c r="T514" i="4"/>
  <c r="W515" i="4"/>
  <c r="U517" i="4"/>
  <c r="X518" i="4"/>
  <c r="V520" i="4"/>
  <c r="T522" i="4"/>
  <c r="W523" i="4"/>
  <c r="U525" i="4"/>
  <c r="X526" i="4"/>
  <c r="V528" i="4"/>
  <c r="T530" i="4"/>
  <c r="W531" i="4"/>
  <c r="U533" i="4"/>
  <c r="X534" i="4"/>
  <c r="V536" i="4"/>
  <c r="T538" i="4"/>
  <c r="W539" i="4"/>
  <c r="U541" i="4"/>
  <c r="X542" i="4"/>
  <c r="V544" i="4"/>
  <c r="T546" i="4"/>
  <c r="W547" i="4"/>
  <c r="X487" i="4"/>
  <c r="T489" i="4"/>
  <c r="T490" i="4"/>
  <c r="T491" i="4"/>
  <c r="U492" i="4"/>
  <c r="U493" i="4"/>
  <c r="U494" i="4"/>
  <c r="V495" i="4"/>
  <c r="V496" i="4"/>
  <c r="V497" i="4"/>
  <c r="W498" i="4"/>
  <c r="W499" i="4"/>
  <c r="W500" i="4"/>
  <c r="X501" i="4"/>
  <c r="X502" i="4"/>
  <c r="X503" i="4"/>
  <c r="T505" i="4"/>
  <c r="T506" i="4"/>
  <c r="T507" i="4"/>
  <c r="U508" i="4"/>
  <c r="U509" i="4"/>
  <c r="U510" i="4"/>
  <c r="V511" i="4"/>
  <c r="T513" i="4"/>
  <c r="W514" i="4"/>
  <c r="U516" i="4"/>
  <c r="X517" i="4"/>
  <c r="V519" i="4"/>
  <c r="T521" i="4"/>
  <c r="W522" i="4"/>
  <c r="U524" i="4"/>
  <c r="X525" i="4"/>
  <c r="V527" i="4"/>
  <c r="T529" i="4"/>
  <c r="W530" i="4"/>
  <c r="U532" i="4"/>
  <c r="X533" i="4"/>
  <c r="V535" i="4"/>
  <c r="T537" i="4"/>
  <c r="W538" i="4"/>
  <c r="U540" i="4"/>
  <c r="X541" i="4"/>
  <c r="V543" i="4"/>
  <c r="T545" i="4"/>
  <c r="W546" i="4"/>
  <c r="V548" i="4"/>
  <c r="V488" i="4"/>
  <c r="W490" i="4"/>
  <c r="W492" i="4"/>
  <c r="X494" i="4"/>
  <c r="T497" i="4"/>
  <c r="T499" i="4"/>
  <c r="U501" i="4"/>
  <c r="V503" i="4"/>
  <c r="V505" i="4"/>
  <c r="W507" i="4"/>
  <c r="X509" i="4"/>
  <c r="U512" i="4"/>
  <c r="V515" i="4"/>
  <c r="W518" i="4"/>
  <c r="X521" i="4"/>
  <c r="V523" i="4"/>
  <c r="W526" i="4"/>
  <c r="V531" i="4"/>
  <c r="W534" i="4"/>
  <c r="X545" i="4"/>
  <c r="W487" i="4"/>
  <c r="X489" i="4"/>
  <c r="T487" i="4"/>
  <c r="U488" i="4"/>
  <c r="U489" i="4"/>
  <c r="U490" i="4"/>
  <c r="V491" i="4"/>
  <c r="V492" i="4"/>
  <c r="V493" i="4"/>
  <c r="W494" i="4"/>
  <c r="W495" i="4"/>
  <c r="W496" i="4"/>
  <c r="X497" i="4"/>
  <c r="X498" i="4"/>
  <c r="X499" i="4"/>
  <c r="T501" i="4"/>
  <c r="T502" i="4"/>
  <c r="T503" i="4"/>
  <c r="U504" i="4"/>
  <c r="U505" i="4"/>
  <c r="U506" i="4"/>
  <c r="V507" i="4"/>
  <c r="V508" i="4"/>
  <c r="V509" i="4"/>
  <c r="W510" i="4"/>
  <c r="W511" i="4"/>
  <c r="U513" i="4"/>
  <c r="X514" i="4"/>
  <c r="V516" i="4"/>
  <c r="T518" i="4"/>
  <c r="W519" i="4"/>
  <c r="U521" i="4"/>
  <c r="X522" i="4"/>
  <c r="V524" i="4"/>
  <c r="T526" i="4"/>
  <c r="W527" i="4"/>
  <c r="U529" i="4"/>
  <c r="X530" i="4"/>
  <c r="V532" i="4"/>
  <c r="T534" i="4"/>
  <c r="W535" i="4"/>
  <c r="U537" i="4"/>
  <c r="X538" i="4"/>
  <c r="V540" i="4"/>
  <c r="T542" i="4"/>
  <c r="W543" i="4"/>
  <c r="U545" i="4"/>
  <c r="X546" i="4"/>
  <c r="U549" i="4"/>
  <c r="X511" i="4"/>
  <c r="W512" i="4"/>
  <c r="V513" i="4"/>
  <c r="U514" i="4"/>
  <c r="T515" i="4"/>
  <c r="X515" i="4"/>
  <c r="W516" i="4"/>
  <c r="V517" i="4"/>
  <c r="U518" i="4"/>
  <c r="T519" i="4"/>
  <c r="X519" i="4"/>
  <c r="W520" i="4"/>
  <c r="V521" i="4"/>
  <c r="U522" i="4"/>
  <c r="T523" i="4"/>
  <c r="X523" i="4"/>
  <c r="W524" i="4"/>
  <c r="V525" i="4"/>
  <c r="U526" i="4"/>
  <c r="T527" i="4"/>
  <c r="X527" i="4"/>
  <c r="W528" i="4"/>
  <c r="V529" i="4"/>
  <c r="U530" i="4"/>
  <c r="T531" i="4"/>
  <c r="X531" i="4"/>
  <c r="W532" i="4"/>
  <c r="V533" i="4"/>
  <c r="U534" i="4"/>
  <c r="T535" i="4"/>
  <c r="X535" i="4"/>
  <c r="W536" i="4"/>
  <c r="V537" i="4"/>
  <c r="U538" i="4"/>
  <c r="T539" i="4"/>
  <c r="X539" i="4"/>
  <c r="W540" i="4"/>
  <c r="V541" i="4"/>
  <c r="U542" i="4"/>
  <c r="T543" i="4"/>
  <c r="X543" i="4"/>
  <c r="W544" i="4"/>
  <c r="V545" i="4"/>
  <c r="U546" i="4"/>
  <c r="T547" i="4"/>
  <c r="X547" i="4"/>
  <c r="W548" i="4"/>
  <c r="V549" i="4"/>
  <c r="U487" i="4"/>
  <c r="T488" i="4"/>
  <c r="X488" i="4"/>
  <c r="W489" i="4"/>
  <c r="V490" i="4"/>
  <c r="U491" i="4"/>
  <c r="T492" i="4"/>
  <c r="X492" i="4"/>
  <c r="W493" i="4"/>
  <c r="V494" i="4"/>
  <c r="U495" i="4"/>
  <c r="T496" i="4"/>
  <c r="X496" i="4"/>
  <c r="W497" i="4"/>
  <c r="V498" i="4"/>
  <c r="U499" i="4"/>
  <c r="T500" i="4"/>
  <c r="X500" i="4"/>
  <c r="W501" i="4"/>
  <c r="V502" i="4"/>
  <c r="U503" i="4"/>
  <c r="T504" i="4"/>
  <c r="X504" i="4"/>
  <c r="W505" i="4"/>
  <c r="V506" i="4"/>
  <c r="U507" i="4"/>
  <c r="T508" i="4"/>
  <c r="X508" i="4"/>
  <c r="W509" i="4"/>
  <c r="V510" i="4"/>
  <c r="U511" i="4"/>
  <c r="T512" i="4"/>
  <c r="X512" i="4"/>
  <c r="W513" i="4"/>
  <c r="V514" i="4"/>
  <c r="U515" i="4"/>
  <c r="T516" i="4"/>
  <c r="X516" i="4"/>
  <c r="W517" i="4"/>
  <c r="V518" i="4"/>
  <c r="U519" i="4"/>
  <c r="T520" i="4"/>
  <c r="X520" i="4"/>
  <c r="W521" i="4"/>
  <c r="V522" i="4"/>
  <c r="U523" i="4"/>
  <c r="T524" i="4"/>
  <c r="X524" i="4"/>
  <c r="W525" i="4"/>
  <c r="V526" i="4"/>
  <c r="U527" i="4"/>
  <c r="T528" i="4"/>
  <c r="X528" i="4"/>
  <c r="W529" i="4"/>
  <c r="V530" i="4"/>
  <c r="U531" i="4"/>
  <c r="T532" i="4"/>
  <c r="X532" i="4"/>
  <c r="W533" i="4"/>
  <c r="V534" i="4"/>
  <c r="U535" i="4"/>
  <c r="T536" i="4"/>
  <c r="X536" i="4"/>
  <c r="W537" i="4"/>
  <c r="V538" i="4"/>
  <c r="U539" i="4"/>
  <c r="T540" i="4"/>
  <c r="X540" i="4"/>
  <c r="W541" i="4"/>
  <c r="V542" i="4"/>
  <c r="U543" i="4"/>
  <c r="T544" i="4"/>
  <c r="X544" i="4"/>
  <c r="W545" i="4"/>
  <c r="V546" i="4"/>
  <c r="U547" i="4"/>
  <c r="T548" i="4"/>
  <c r="X548" i="4"/>
  <c r="W549" i="4"/>
  <c r="U548" i="4"/>
  <c r="T549" i="4"/>
  <c r="X549" i="4"/>
  <c r="F1131" i="4"/>
  <c r="F1132" i="4"/>
  <c r="G1132" i="4"/>
  <c r="H1132" i="4"/>
  <c r="T550" i="4"/>
  <c r="U550" i="4"/>
  <c r="E550" i="4" s="1"/>
  <c r="E622" i="4" s="1"/>
  <c r="V550" i="4"/>
  <c r="F550" i="4" s="1"/>
  <c r="F622" i="4" s="1"/>
  <c r="W550" i="4"/>
  <c r="G550" i="4" s="1"/>
  <c r="G622" i="4" s="1"/>
  <c r="X550" i="4"/>
  <c r="H550" i="4" s="1"/>
  <c r="H622" i="4" s="1"/>
  <c r="T551" i="4"/>
  <c r="D551" i="4" s="1"/>
  <c r="D623" i="4" s="1"/>
  <c r="U551" i="4"/>
  <c r="E551" i="4" s="1"/>
  <c r="E623" i="4" s="1"/>
  <c r="V551" i="4"/>
  <c r="F551" i="4" s="1"/>
  <c r="F623" i="4" s="1"/>
  <c r="W551" i="4"/>
  <c r="G551" i="4" s="1"/>
  <c r="G623" i="4" s="1"/>
  <c r="X551" i="4"/>
  <c r="H551" i="4" s="1"/>
  <c r="H623" i="4" s="1"/>
  <c r="T552" i="4"/>
  <c r="D552" i="4" s="1"/>
  <c r="D624" i="4" s="1"/>
  <c r="U552" i="4"/>
  <c r="E552" i="4" s="1"/>
  <c r="E624" i="4" s="1"/>
  <c r="V552" i="4"/>
  <c r="F552" i="4" s="1"/>
  <c r="F624" i="4" s="1"/>
  <c r="W552" i="4"/>
  <c r="G552" i="4" s="1"/>
  <c r="G624" i="4" s="1"/>
  <c r="X552" i="4"/>
  <c r="H552" i="4" s="1"/>
  <c r="H624" i="4" s="1"/>
  <c r="T554" i="4"/>
  <c r="U554" i="4"/>
  <c r="E1132" i="4" s="1"/>
  <c r="V554" i="4"/>
  <c r="W554" i="4"/>
  <c r="X554" i="4"/>
  <c r="T555" i="4"/>
  <c r="U555" i="4"/>
  <c r="V555" i="4"/>
  <c r="W555" i="4"/>
  <c r="X555" i="4"/>
  <c r="U553" i="4"/>
  <c r="V553" i="4"/>
  <c r="W553" i="4"/>
  <c r="G1131" i="4" s="1"/>
  <c r="X553" i="4"/>
  <c r="H1131" i="4" s="1"/>
  <c r="T553" i="4"/>
  <c r="E1131" i="4"/>
  <c r="E1128" i="4" l="1"/>
  <c r="G1129" i="4"/>
  <c r="F1129" i="4"/>
  <c r="E1130" i="4"/>
  <c r="H1129" i="4"/>
  <c r="H1130" i="4"/>
  <c r="E1129" i="4"/>
  <c r="G1130" i="4"/>
  <c r="D1129" i="4"/>
  <c r="F1130" i="4"/>
  <c r="H1128" i="4"/>
  <c r="G1128" i="4"/>
  <c r="D1130" i="4"/>
  <c r="F1128" i="4"/>
  <c r="D488" i="4"/>
  <c r="D560" i="4" s="1"/>
  <c r="E488" i="4"/>
  <c r="E560" i="4" s="1"/>
  <c r="F488" i="4"/>
  <c r="F560" i="4" s="1"/>
  <c r="G488" i="4"/>
  <c r="G560" i="4" s="1"/>
  <c r="H488" i="4"/>
  <c r="H560" i="4" s="1"/>
  <c r="D489" i="4"/>
  <c r="D561" i="4" s="1"/>
  <c r="E489" i="4"/>
  <c r="E561" i="4" s="1"/>
  <c r="F489" i="4"/>
  <c r="F561" i="4" s="1"/>
  <c r="G489" i="4"/>
  <c r="G561" i="4" s="1"/>
  <c r="H489" i="4"/>
  <c r="H561" i="4" s="1"/>
  <c r="D490" i="4"/>
  <c r="D562" i="4" s="1"/>
  <c r="E490" i="4"/>
  <c r="E562" i="4" s="1"/>
  <c r="F490" i="4"/>
  <c r="F562" i="4" s="1"/>
  <c r="G490" i="4"/>
  <c r="G562" i="4" s="1"/>
  <c r="H490" i="4"/>
  <c r="H562" i="4" s="1"/>
  <c r="D491" i="4"/>
  <c r="D563" i="4" s="1"/>
  <c r="E491" i="4"/>
  <c r="E563" i="4" s="1"/>
  <c r="F491" i="4"/>
  <c r="F563" i="4" s="1"/>
  <c r="G491" i="4"/>
  <c r="G563" i="4" s="1"/>
  <c r="H491" i="4"/>
  <c r="H563" i="4" s="1"/>
  <c r="D492" i="4"/>
  <c r="D564" i="4" s="1"/>
  <c r="E492" i="4"/>
  <c r="E564" i="4" s="1"/>
  <c r="F492" i="4"/>
  <c r="F564" i="4" s="1"/>
  <c r="G492" i="4"/>
  <c r="G564" i="4" s="1"/>
  <c r="H492" i="4"/>
  <c r="H564" i="4" s="1"/>
  <c r="D493" i="4"/>
  <c r="D565" i="4" s="1"/>
  <c r="E493" i="4"/>
  <c r="E565" i="4" s="1"/>
  <c r="F493" i="4"/>
  <c r="F565" i="4" s="1"/>
  <c r="G493" i="4"/>
  <c r="G565" i="4" s="1"/>
  <c r="H493" i="4"/>
  <c r="H565" i="4" s="1"/>
  <c r="D494" i="4"/>
  <c r="D566" i="4" s="1"/>
  <c r="E494" i="4"/>
  <c r="E566" i="4" s="1"/>
  <c r="F494" i="4"/>
  <c r="F566" i="4" s="1"/>
  <c r="G494" i="4"/>
  <c r="G566" i="4" s="1"/>
  <c r="H494" i="4"/>
  <c r="H566" i="4" s="1"/>
  <c r="D495" i="4"/>
  <c r="D567" i="4" s="1"/>
  <c r="E495" i="4"/>
  <c r="E567" i="4" s="1"/>
  <c r="F495" i="4"/>
  <c r="F567" i="4" s="1"/>
  <c r="G495" i="4"/>
  <c r="G567" i="4" s="1"/>
  <c r="H495" i="4"/>
  <c r="H567" i="4" s="1"/>
  <c r="D496" i="4"/>
  <c r="D568" i="4" s="1"/>
  <c r="E496" i="4"/>
  <c r="E568" i="4" s="1"/>
  <c r="F496" i="4"/>
  <c r="F568" i="4" s="1"/>
  <c r="G496" i="4"/>
  <c r="G568" i="4" s="1"/>
  <c r="H496" i="4"/>
  <c r="H568" i="4" s="1"/>
  <c r="D497" i="4"/>
  <c r="D569" i="4" s="1"/>
  <c r="E497" i="4"/>
  <c r="E569" i="4" s="1"/>
  <c r="F497" i="4"/>
  <c r="F569" i="4" s="1"/>
  <c r="G497" i="4"/>
  <c r="G569" i="4" s="1"/>
  <c r="H497" i="4"/>
  <c r="H569" i="4" s="1"/>
  <c r="D498" i="4"/>
  <c r="D570" i="4" s="1"/>
  <c r="E498" i="4"/>
  <c r="E570" i="4" s="1"/>
  <c r="F498" i="4"/>
  <c r="F570" i="4" s="1"/>
  <c r="G498" i="4"/>
  <c r="G570" i="4" s="1"/>
  <c r="H498" i="4"/>
  <c r="H570" i="4" s="1"/>
  <c r="D499" i="4"/>
  <c r="D571" i="4" s="1"/>
  <c r="E499" i="4"/>
  <c r="E571" i="4" s="1"/>
  <c r="F499" i="4"/>
  <c r="F571" i="4" s="1"/>
  <c r="G499" i="4"/>
  <c r="G571" i="4" s="1"/>
  <c r="H499" i="4"/>
  <c r="H571" i="4" s="1"/>
  <c r="D500" i="4"/>
  <c r="D572" i="4" s="1"/>
  <c r="E500" i="4"/>
  <c r="E572" i="4" s="1"/>
  <c r="F500" i="4"/>
  <c r="F572" i="4" s="1"/>
  <c r="G500" i="4"/>
  <c r="G572" i="4" s="1"/>
  <c r="H500" i="4"/>
  <c r="H572" i="4" s="1"/>
  <c r="D501" i="4"/>
  <c r="D573" i="4" s="1"/>
  <c r="E501" i="4"/>
  <c r="E573" i="4" s="1"/>
  <c r="F501" i="4"/>
  <c r="F573" i="4" s="1"/>
  <c r="G501" i="4"/>
  <c r="G573" i="4" s="1"/>
  <c r="H501" i="4"/>
  <c r="H573" i="4" s="1"/>
  <c r="D502" i="4"/>
  <c r="D574" i="4" s="1"/>
  <c r="E502" i="4"/>
  <c r="E574" i="4" s="1"/>
  <c r="F502" i="4"/>
  <c r="F574" i="4" s="1"/>
  <c r="G502" i="4"/>
  <c r="G574" i="4" s="1"/>
  <c r="H502" i="4"/>
  <c r="H574" i="4" s="1"/>
  <c r="D503" i="4"/>
  <c r="D575" i="4" s="1"/>
  <c r="E503" i="4"/>
  <c r="E575" i="4" s="1"/>
  <c r="F503" i="4"/>
  <c r="F575" i="4" s="1"/>
  <c r="G503" i="4"/>
  <c r="G575" i="4" s="1"/>
  <c r="H503" i="4"/>
  <c r="H575" i="4" s="1"/>
  <c r="D504" i="4"/>
  <c r="D576" i="4" s="1"/>
  <c r="E504" i="4"/>
  <c r="E576" i="4" s="1"/>
  <c r="F504" i="4"/>
  <c r="F576" i="4" s="1"/>
  <c r="G504" i="4"/>
  <c r="G576" i="4" s="1"/>
  <c r="H504" i="4"/>
  <c r="H576" i="4" s="1"/>
  <c r="D505" i="4"/>
  <c r="D577" i="4" s="1"/>
  <c r="E505" i="4"/>
  <c r="E577" i="4" s="1"/>
  <c r="F505" i="4"/>
  <c r="F577" i="4" s="1"/>
  <c r="G505" i="4"/>
  <c r="G577" i="4" s="1"/>
  <c r="H505" i="4"/>
  <c r="H577" i="4" s="1"/>
  <c r="D506" i="4"/>
  <c r="D578" i="4" s="1"/>
  <c r="E506" i="4"/>
  <c r="E578" i="4" s="1"/>
  <c r="F506" i="4"/>
  <c r="F578" i="4" s="1"/>
  <c r="G506" i="4"/>
  <c r="G578" i="4" s="1"/>
  <c r="H506" i="4"/>
  <c r="H578" i="4" s="1"/>
  <c r="D507" i="4"/>
  <c r="D579" i="4" s="1"/>
  <c r="E507" i="4"/>
  <c r="E579" i="4" s="1"/>
  <c r="F507" i="4"/>
  <c r="F579" i="4" s="1"/>
  <c r="G507" i="4"/>
  <c r="G579" i="4" s="1"/>
  <c r="H507" i="4"/>
  <c r="H579" i="4" s="1"/>
  <c r="D508" i="4"/>
  <c r="D580" i="4" s="1"/>
  <c r="E508" i="4"/>
  <c r="E580" i="4" s="1"/>
  <c r="F508" i="4"/>
  <c r="F580" i="4" s="1"/>
  <c r="G508" i="4"/>
  <c r="G580" i="4" s="1"/>
  <c r="H508" i="4"/>
  <c r="H580" i="4" s="1"/>
  <c r="D509" i="4"/>
  <c r="D581" i="4" s="1"/>
  <c r="E509" i="4"/>
  <c r="E581" i="4" s="1"/>
  <c r="F509" i="4"/>
  <c r="F581" i="4" s="1"/>
  <c r="G509" i="4"/>
  <c r="G581" i="4" s="1"/>
  <c r="H509" i="4"/>
  <c r="H581" i="4" s="1"/>
  <c r="D510" i="4"/>
  <c r="D582" i="4" s="1"/>
  <c r="E510" i="4"/>
  <c r="E582" i="4" s="1"/>
  <c r="F510" i="4"/>
  <c r="F582" i="4" s="1"/>
  <c r="G510" i="4"/>
  <c r="G582" i="4" s="1"/>
  <c r="H510" i="4"/>
  <c r="H582" i="4" s="1"/>
  <c r="E487" i="4"/>
  <c r="E559" i="4" s="1"/>
  <c r="F487" i="4"/>
  <c r="F559" i="4" s="1"/>
  <c r="G487" i="4"/>
  <c r="G559" i="4" s="1"/>
  <c r="H487" i="4"/>
  <c r="H559" i="4" s="1"/>
  <c r="D487" i="4"/>
  <c r="E1087" i="4" l="1"/>
  <c r="G1088" i="4"/>
  <c r="H1086" i="4"/>
  <c r="H1078" i="4"/>
  <c r="H1070" i="4"/>
  <c r="D1085" i="4"/>
  <c r="H1081" i="4"/>
  <c r="F1075" i="4"/>
  <c r="F1067" i="4"/>
  <c r="G1081" i="4"/>
  <c r="E1075" i="4"/>
  <c r="E1067" i="4"/>
  <c r="H1083" i="4"/>
  <c r="G1083" i="4"/>
  <c r="E1077" i="4"/>
  <c r="F1072" i="4"/>
  <c r="G1067" i="4"/>
  <c r="F1083" i="4"/>
  <c r="D1077" i="4"/>
  <c r="E1072" i="4"/>
  <c r="D1069" i="4"/>
  <c r="D1088" i="4"/>
  <c r="E1083" i="4"/>
  <c r="H1076" i="4"/>
  <c r="D1072" i="4"/>
  <c r="H1068" i="4"/>
  <c r="E1086" i="4"/>
  <c r="D1083" i="4"/>
  <c r="F1081" i="4"/>
  <c r="H1079" i="4"/>
  <c r="E1078" i="4"/>
  <c r="G1076" i="4"/>
  <c r="D1075" i="4"/>
  <c r="F1073" i="4"/>
  <c r="H1071" i="4"/>
  <c r="E1070" i="4"/>
  <c r="G1068" i="4"/>
  <c r="D1067" i="4"/>
  <c r="E1082" i="4"/>
  <c r="F1088" i="4"/>
  <c r="E1085" i="4"/>
  <c r="F1080" i="4"/>
  <c r="D1074" i="4"/>
  <c r="E1069" i="4"/>
  <c r="E1088" i="4"/>
  <c r="G1078" i="4"/>
  <c r="G1070" i="4"/>
  <c r="F1086" i="4"/>
  <c r="D1080" i="4"/>
  <c r="G1087" i="4"/>
  <c r="H1066" i="4"/>
  <c r="G1085" i="4"/>
  <c r="F1085" i="4"/>
  <c r="D1082" i="4"/>
  <c r="G1075" i="4"/>
  <c r="D1066" i="4"/>
  <c r="G1086" i="4"/>
  <c r="E1080" i="4"/>
  <c r="H1073" i="4"/>
  <c r="H1084" i="4"/>
  <c r="F1078" i="4"/>
  <c r="G1073" i="4"/>
  <c r="F1070" i="4"/>
  <c r="H1087" i="4"/>
  <c r="G1084" i="4"/>
  <c r="D1086" i="4"/>
  <c r="F1084" i="4"/>
  <c r="H1082" i="4"/>
  <c r="E1081" i="4"/>
  <c r="G1079" i="4"/>
  <c r="D1078" i="4"/>
  <c r="F1076" i="4"/>
  <c r="H1074" i="4"/>
  <c r="E1073" i="4"/>
  <c r="G1071" i="4"/>
  <c r="D1070" i="4"/>
  <c r="F1068" i="4"/>
  <c r="F1087" i="4"/>
  <c r="H1085" i="4"/>
  <c r="E1084" i="4"/>
  <c r="G1082" i="4"/>
  <c r="D1081" i="4"/>
  <c r="F1079" i="4"/>
  <c r="H1077" i="4"/>
  <c r="E1076" i="4"/>
  <c r="G1074" i="4"/>
  <c r="D1073" i="4"/>
  <c r="F1071" i="4"/>
  <c r="H1069" i="4"/>
  <c r="E1068" i="4"/>
  <c r="G1066" i="4"/>
  <c r="H1088" i="4"/>
  <c r="D1084" i="4"/>
  <c r="F1082" i="4"/>
  <c r="H1080" i="4"/>
  <c r="E1079" i="4"/>
  <c r="G1077" i="4"/>
  <c r="D1076" i="4"/>
  <c r="F1074" i="4"/>
  <c r="H1072" i="4"/>
  <c r="E1071" i="4"/>
  <c r="G1069" i="4"/>
  <c r="D1068" i="4"/>
  <c r="F1066" i="4"/>
  <c r="D1087" i="4"/>
  <c r="G1080" i="4"/>
  <c r="D1079" i="4"/>
  <c r="F1077" i="4"/>
  <c r="H1075" i="4"/>
  <c r="E1074" i="4"/>
  <c r="G1072" i="4"/>
  <c r="D1071" i="4"/>
  <c r="F1069" i="4"/>
  <c r="H1067" i="4"/>
  <c r="E1066" i="4"/>
  <c r="G1065" i="4"/>
  <c r="H1065" i="4"/>
  <c r="F1065" i="4"/>
  <c r="E1065" i="4"/>
  <c r="E511" i="4"/>
  <c r="E583" i="4" s="1"/>
  <c r="E512" i="4"/>
  <c r="E584" i="4" s="1"/>
  <c r="E513" i="4"/>
  <c r="E585" i="4" s="1"/>
  <c r="E514" i="4"/>
  <c r="E586" i="4" s="1"/>
  <c r="E515" i="4"/>
  <c r="E587" i="4" s="1"/>
  <c r="E516" i="4"/>
  <c r="E588" i="4" s="1"/>
  <c r="E517" i="4"/>
  <c r="E589" i="4" s="1"/>
  <c r="E518" i="4"/>
  <c r="E590" i="4" s="1"/>
  <c r="E519" i="4"/>
  <c r="E591" i="4" s="1"/>
  <c r="E520" i="4"/>
  <c r="E592" i="4" s="1"/>
  <c r="E521" i="4"/>
  <c r="E593" i="4" s="1"/>
  <c r="E522" i="4"/>
  <c r="E594" i="4" s="1"/>
  <c r="E523" i="4"/>
  <c r="E595" i="4" s="1"/>
  <c r="E524" i="4"/>
  <c r="E596" i="4" s="1"/>
  <c r="E525" i="4"/>
  <c r="E597" i="4" s="1"/>
  <c r="E526" i="4"/>
  <c r="E598" i="4" s="1"/>
  <c r="E527" i="4"/>
  <c r="E599" i="4" s="1"/>
  <c r="E528" i="4"/>
  <c r="E600" i="4" s="1"/>
  <c r="E529" i="4"/>
  <c r="E601" i="4" s="1"/>
  <c r="E530" i="4"/>
  <c r="E602" i="4" s="1"/>
  <c r="E531" i="4"/>
  <c r="E603" i="4" s="1"/>
  <c r="E532" i="4"/>
  <c r="E604" i="4" s="1"/>
  <c r="E533" i="4"/>
  <c r="E605" i="4" s="1"/>
  <c r="E534" i="4"/>
  <c r="E606" i="4" s="1"/>
  <c r="E535" i="4"/>
  <c r="E607" i="4" s="1"/>
  <c r="E536" i="4"/>
  <c r="E608" i="4" s="1"/>
  <c r="E537" i="4"/>
  <c r="E609" i="4" s="1"/>
  <c r="E538" i="4"/>
  <c r="E610" i="4" s="1"/>
  <c r="E539" i="4"/>
  <c r="E611" i="4" s="1"/>
  <c r="E540" i="4"/>
  <c r="E612" i="4" s="1"/>
  <c r="E541" i="4"/>
  <c r="E613" i="4" s="1"/>
  <c r="E542" i="4"/>
  <c r="E614" i="4" s="1"/>
  <c r="E543" i="4"/>
  <c r="E615" i="4" s="1"/>
  <c r="E544" i="4"/>
  <c r="E616" i="4" s="1"/>
  <c r="E545" i="4"/>
  <c r="E617" i="4" s="1"/>
  <c r="E546" i="4"/>
  <c r="E618" i="4" s="1"/>
  <c r="E547" i="4"/>
  <c r="E619" i="4" s="1"/>
  <c r="E548" i="4"/>
  <c r="E620" i="4" s="1"/>
  <c r="E549" i="4"/>
  <c r="E621" i="4" s="1"/>
  <c r="H511" i="4"/>
  <c r="H583" i="4" s="1"/>
  <c r="H512" i="4"/>
  <c r="H584" i="4" s="1"/>
  <c r="H513" i="4"/>
  <c r="H585" i="4" s="1"/>
  <c r="H514" i="4"/>
  <c r="H586" i="4" s="1"/>
  <c r="H515" i="4"/>
  <c r="H587" i="4" s="1"/>
  <c r="H516" i="4"/>
  <c r="H588" i="4" s="1"/>
  <c r="H517" i="4"/>
  <c r="H589" i="4" s="1"/>
  <c r="H518" i="4"/>
  <c r="H590" i="4" s="1"/>
  <c r="H519" i="4"/>
  <c r="H591" i="4" s="1"/>
  <c r="H520" i="4"/>
  <c r="H592" i="4" s="1"/>
  <c r="H521" i="4"/>
  <c r="H593" i="4" s="1"/>
  <c r="H522" i="4"/>
  <c r="H594" i="4" s="1"/>
  <c r="H523" i="4"/>
  <c r="H595" i="4" s="1"/>
  <c r="H524" i="4"/>
  <c r="H596" i="4" s="1"/>
  <c r="H525" i="4"/>
  <c r="H597" i="4" s="1"/>
  <c r="H526" i="4"/>
  <c r="H598" i="4" s="1"/>
  <c r="H527" i="4"/>
  <c r="H599" i="4" s="1"/>
  <c r="H528" i="4"/>
  <c r="H600" i="4" s="1"/>
  <c r="H529" i="4"/>
  <c r="H601" i="4" s="1"/>
  <c r="H530" i="4"/>
  <c r="H602" i="4" s="1"/>
  <c r="H531" i="4"/>
  <c r="H603" i="4" s="1"/>
  <c r="H532" i="4"/>
  <c r="H604" i="4" s="1"/>
  <c r="H533" i="4"/>
  <c r="H605" i="4" s="1"/>
  <c r="H534" i="4"/>
  <c r="H606" i="4" s="1"/>
  <c r="H535" i="4"/>
  <c r="H607" i="4" s="1"/>
  <c r="H536" i="4"/>
  <c r="H608" i="4" s="1"/>
  <c r="H537" i="4"/>
  <c r="H609" i="4" s="1"/>
  <c r="H538" i="4"/>
  <c r="H610" i="4" s="1"/>
  <c r="H539" i="4"/>
  <c r="H611" i="4" s="1"/>
  <c r="H540" i="4"/>
  <c r="H612" i="4" s="1"/>
  <c r="H541" i="4"/>
  <c r="H613" i="4" s="1"/>
  <c r="H542" i="4"/>
  <c r="H614" i="4" s="1"/>
  <c r="H543" i="4"/>
  <c r="H615" i="4" s="1"/>
  <c r="H544" i="4"/>
  <c r="H616" i="4" s="1"/>
  <c r="H545" i="4"/>
  <c r="H617" i="4" s="1"/>
  <c r="H546" i="4"/>
  <c r="H618" i="4" s="1"/>
  <c r="H547" i="4"/>
  <c r="H619" i="4" s="1"/>
  <c r="H548" i="4"/>
  <c r="H620" i="4" s="1"/>
  <c r="H549" i="4"/>
  <c r="H621" i="4" s="1"/>
  <c r="G511" i="4"/>
  <c r="G583" i="4" s="1"/>
  <c r="G512" i="4"/>
  <c r="G584" i="4" s="1"/>
  <c r="G513" i="4"/>
  <c r="G585" i="4" s="1"/>
  <c r="G514" i="4"/>
  <c r="G586" i="4" s="1"/>
  <c r="G515" i="4"/>
  <c r="G587" i="4" s="1"/>
  <c r="G516" i="4"/>
  <c r="G588" i="4" s="1"/>
  <c r="G517" i="4"/>
  <c r="G589" i="4" s="1"/>
  <c r="G518" i="4"/>
  <c r="G590" i="4" s="1"/>
  <c r="G519" i="4"/>
  <c r="G591" i="4" s="1"/>
  <c r="G520" i="4"/>
  <c r="G592" i="4" s="1"/>
  <c r="G521" i="4"/>
  <c r="G593" i="4" s="1"/>
  <c r="G522" i="4"/>
  <c r="G594" i="4" s="1"/>
  <c r="G523" i="4"/>
  <c r="G595" i="4" s="1"/>
  <c r="G524" i="4"/>
  <c r="G596" i="4" s="1"/>
  <c r="G525" i="4"/>
  <c r="G597" i="4" s="1"/>
  <c r="G526" i="4"/>
  <c r="G598" i="4" s="1"/>
  <c r="G527" i="4"/>
  <c r="G599" i="4" s="1"/>
  <c r="G528" i="4"/>
  <c r="G600" i="4" s="1"/>
  <c r="G529" i="4"/>
  <c r="G601" i="4" s="1"/>
  <c r="G530" i="4"/>
  <c r="G602" i="4" s="1"/>
  <c r="G531" i="4"/>
  <c r="G603" i="4" s="1"/>
  <c r="G532" i="4"/>
  <c r="G604" i="4" s="1"/>
  <c r="G533" i="4"/>
  <c r="G605" i="4" s="1"/>
  <c r="G534" i="4"/>
  <c r="G606" i="4" s="1"/>
  <c r="G535" i="4"/>
  <c r="G607" i="4" s="1"/>
  <c r="G536" i="4"/>
  <c r="G608" i="4" s="1"/>
  <c r="G537" i="4"/>
  <c r="G609" i="4" s="1"/>
  <c r="G538" i="4"/>
  <c r="G610" i="4" s="1"/>
  <c r="G539" i="4"/>
  <c r="G611" i="4" s="1"/>
  <c r="G540" i="4"/>
  <c r="G612" i="4" s="1"/>
  <c r="G541" i="4"/>
  <c r="G613" i="4" s="1"/>
  <c r="G542" i="4"/>
  <c r="G614" i="4" s="1"/>
  <c r="G543" i="4"/>
  <c r="G615" i="4" s="1"/>
  <c r="G544" i="4"/>
  <c r="G616" i="4" s="1"/>
  <c r="G545" i="4"/>
  <c r="G617" i="4" s="1"/>
  <c r="G546" i="4"/>
  <c r="G618" i="4" s="1"/>
  <c r="G547" i="4"/>
  <c r="G619" i="4" s="1"/>
  <c r="G548" i="4"/>
  <c r="G620" i="4" s="1"/>
  <c r="G549" i="4"/>
  <c r="G621" i="4" s="1"/>
  <c r="F511" i="4"/>
  <c r="F583" i="4" s="1"/>
  <c r="F512" i="4"/>
  <c r="F584" i="4" s="1"/>
  <c r="F513" i="4"/>
  <c r="F585" i="4" s="1"/>
  <c r="F514" i="4"/>
  <c r="F586" i="4" s="1"/>
  <c r="F515" i="4"/>
  <c r="F587" i="4" s="1"/>
  <c r="F516" i="4"/>
  <c r="F588" i="4" s="1"/>
  <c r="F517" i="4"/>
  <c r="F589" i="4" s="1"/>
  <c r="F518" i="4"/>
  <c r="F590" i="4" s="1"/>
  <c r="F519" i="4"/>
  <c r="F591" i="4" s="1"/>
  <c r="F520" i="4"/>
  <c r="F592" i="4" s="1"/>
  <c r="F521" i="4"/>
  <c r="F593" i="4" s="1"/>
  <c r="F522" i="4"/>
  <c r="F594" i="4" s="1"/>
  <c r="F523" i="4"/>
  <c r="F595" i="4" s="1"/>
  <c r="F524" i="4"/>
  <c r="F596" i="4" s="1"/>
  <c r="F525" i="4"/>
  <c r="F597" i="4" s="1"/>
  <c r="F526" i="4"/>
  <c r="F598" i="4" s="1"/>
  <c r="F527" i="4"/>
  <c r="F599" i="4" s="1"/>
  <c r="F528" i="4"/>
  <c r="F600" i="4" s="1"/>
  <c r="F529" i="4"/>
  <c r="F601" i="4" s="1"/>
  <c r="F530" i="4"/>
  <c r="F602" i="4" s="1"/>
  <c r="F531" i="4"/>
  <c r="F603" i="4" s="1"/>
  <c r="F532" i="4"/>
  <c r="F604" i="4" s="1"/>
  <c r="F533" i="4"/>
  <c r="F605" i="4" s="1"/>
  <c r="F534" i="4"/>
  <c r="F606" i="4" s="1"/>
  <c r="F535" i="4"/>
  <c r="F607" i="4" s="1"/>
  <c r="F536" i="4"/>
  <c r="F608" i="4" s="1"/>
  <c r="F537" i="4"/>
  <c r="F609" i="4" s="1"/>
  <c r="F538" i="4"/>
  <c r="F610" i="4" s="1"/>
  <c r="F539" i="4"/>
  <c r="F611" i="4" s="1"/>
  <c r="F540" i="4"/>
  <c r="F612" i="4" s="1"/>
  <c r="F541" i="4"/>
  <c r="F613" i="4" s="1"/>
  <c r="F542" i="4"/>
  <c r="F614" i="4" s="1"/>
  <c r="F543" i="4"/>
  <c r="F615" i="4" s="1"/>
  <c r="F544" i="4"/>
  <c r="F616" i="4" s="1"/>
  <c r="F545" i="4"/>
  <c r="F617" i="4" s="1"/>
  <c r="F546" i="4"/>
  <c r="F618" i="4" s="1"/>
  <c r="F547" i="4"/>
  <c r="F619" i="4" s="1"/>
  <c r="F548" i="4"/>
  <c r="F620" i="4" s="1"/>
  <c r="F549" i="4"/>
  <c r="F621" i="4" s="1"/>
  <c r="D511" i="4"/>
  <c r="D583" i="4" s="1"/>
  <c r="D512" i="4"/>
  <c r="D584" i="4" s="1"/>
  <c r="D513" i="4"/>
  <c r="D585" i="4" s="1"/>
  <c r="D514" i="4"/>
  <c r="D586" i="4" s="1"/>
  <c r="D515" i="4"/>
  <c r="D587" i="4" s="1"/>
  <c r="D516" i="4"/>
  <c r="D588" i="4" s="1"/>
  <c r="D517" i="4"/>
  <c r="D589" i="4" s="1"/>
  <c r="D518" i="4"/>
  <c r="D590" i="4" s="1"/>
  <c r="D519" i="4"/>
  <c r="D591" i="4" s="1"/>
  <c r="D520" i="4"/>
  <c r="D592" i="4" s="1"/>
  <c r="D521" i="4"/>
  <c r="D593" i="4" s="1"/>
  <c r="D522" i="4"/>
  <c r="D594" i="4" s="1"/>
  <c r="D523" i="4"/>
  <c r="D595" i="4" s="1"/>
  <c r="D524" i="4"/>
  <c r="D596" i="4" s="1"/>
  <c r="D525" i="4"/>
  <c r="D597" i="4" s="1"/>
  <c r="D526" i="4"/>
  <c r="D598" i="4" s="1"/>
  <c r="D527" i="4"/>
  <c r="D599" i="4" s="1"/>
  <c r="D528" i="4"/>
  <c r="D600" i="4" s="1"/>
  <c r="D529" i="4"/>
  <c r="D601" i="4" s="1"/>
  <c r="D530" i="4"/>
  <c r="D602" i="4" s="1"/>
  <c r="D531" i="4"/>
  <c r="D603" i="4" s="1"/>
  <c r="D532" i="4"/>
  <c r="D604" i="4" s="1"/>
  <c r="D533" i="4"/>
  <c r="D605" i="4" s="1"/>
  <c r="D534" i="4"/>
  <c r="D606" i="4" s="1"/>
  <c r="D535" i="4"/>
  <c r="D607" i="4" s="1"/>
  <c r="D536" i="4"/>
  <c r="D608" i="4" s="1"/>
  <c r="D537" i="4"/>
  <c r="D609" i="4" s="1"/>
  <c r="D538" i="4"/>
  <c r="D610" i="4" s="1"/>
  <c r="D539" i="4"/>
  <c r="D611" i="4" s="1"/>
  <c r="D540" i="4"/>
  <c r="D612" i="4" s="1"/>
  <c r="D541" i="4"/>
  <c r="D613" i="4" s="1"/>
  <c r="D542" i="4"/>
  <c r="D614" i="4" s="1"/>
  <c r="D543" i="4"/>
  <c r="D615" i="4" s="1"/>
  <c r="D544" i="4"/>
  <c r="D616" i="4" s="1"/>
  <c r="D545" i="4"/>
  <c r="D617" i="4" s="1"/>
  <c r="D546" i="4"/>
  <c r="D618" i="4" s="1"/>
  <c r="D547" i="4"/>
  <c r="D619" i="4" s="1"/>
  <c r="D548" i="4"/>
  <c r="D620" i="4" s="1"/>
  <c r="D549" i="4"/>
  <c r="D621" i="4" s="1"/>
  <c r="D550" i="4"/>
  <c r="D1128" i="4" l="1"/>
  <c r="D622" i="4"/>
  <c r="F1117" i="4"/>
  <c r="G1108" i="4"/>
  <c r="H1091" i="4"/>
  <c r="D1093" i="4"/>
  <c r="G1123" i="4"/>
  <c r="H1106" i="4"/>
  <c r="E1089" i="4"/>
  <c r="D1108" i="4"/>
  <c r="F1099" i="4"/>
  <c r="G1090" i="4"/>
  <c r="E1120" i="4"/>
  <c r="D1126" i="4"/>
  <c r="F1125" i="4"/>
  <c r="G1116" i="4"/>
  <c r="H1099" i="4"/>
  <c r="E1090" i="4"/>
  <c r="D1117" i="4"/>
  <c r="F1116" i="4"/>
  <c r="G1115" i="4"/>
  <c r="H1114" i="4"/>
  <c r="E1105" i="4"/>
  <c r="D1092" i="4"/>
  <c r="F1107" i="4"/>
  <c r="G1114" i="4"/>
  <c r="H1121" i="4"/>
  <c r="H1097" i="4"/>
  <c r="E1112" i="4"/>
  <c r="D1123" i="4"/>
  <c r="D1107" i="4"/>
  <c r="D1091" i="4"/>
  <c r="F1114" i="4"/>
  <c r="F1098" i="4"/>
  <c r="G1121" i="4"/>
  <c r="G1113" i="4"/>
  <c r="G1097" i="4"/>
  <c r="G1089" i="4"/>
  <c r="H1112" i="4"/>
  <c r="H1104" i="4"/>
  <c r="H1096" i="4"/>
  <c r="E1127" i="4"/>
  <c r="E1119" i="4"/>
  <c r="E1111" i="4"/>
  <c r="E1103" i="4"/>
  <c r="E1095" i="4"/>
  <c r="D1118" i="4"/>
  <c r="F1101" i="4"/>
  <c r="G1092" i="4"/>
  <c r="E1122" i="4"/>
  <c r="D1101" i="4"/>
  <c r="F1092" i="4"/>
  <c r="H1122" i="4"/>
  <c r="E1121" i="4"/>
  <c r="D1116" i="4"/>
  <c r="D1100" i="4"/>
  <c r="F1115" i="4"/>
  <c r="G1122" i="4"/>
  <c r="G1098" i="4"/>
  <c r="H1105" i="4"/>
  <c r="E1104" i="4"/>
  <c r="D1115" i="4"/>
  <c r="D1099" i="4"/>
  <c r="F1122" i="4"/>
  <c r="F1106" i="4"/>
  <c r="F1090" i="4"/>
  <c r="G1105" i="4"/>
  <c r="H1120" i="4"/>
  <c r="D1122" i="4"/>
  <c r="D1114" i="4"/>
  <c r="D1106" i="4"/>
  <c r="D1098" i="4"/>
  <c r="D1090" i="4"/>
  <c r="F1121" i="4"/>
  <c r="F1113" i="4"/>
  <c r="F1105" i="4"/>
  <c r="F1097" i="4"/>
  <c r="F1089" i="4"/>
  <c r="G1120" i="4"/>
  <c r="G1112" i="4"/>
  <c r="G1104" i="4"/>
  <c r="G1096" i="4"/>
  <c r="H1127" i="4"/>
  <c r="H1119" i="4"/>
  <c r="H1111" i="4"/>
  <c r="H1103" i="4"/>
  <c r="H1095" i="4"/>
  <c r="E1126" i="4"/>
  <c r="E1118" i="4"/>
  <c r="E1110" i="4"/>
  <c r="E1102" i="4"/>
  <c r="E1094" i="4"/>
  <c r="D1102" i="4"/>
  <c r="F1109" i="4"/>
  <c r="G1100" i="4"/>
  <c r="H1107" i="4"/>
  <c r="E1098" i="4"/>
  <c r="D1109" i="4"/>
  <c r="F1100" i="4"/>
  <c r="G1091" i="4"/>
  <c r="H1098" i="4"/>
  <c r="E1097" i="4"/>
  <c r="F1123" i="4"/>
  <c r="F1091" i="4"/>
  <c r="G1106" i="4"/>
  <c r="H1113" i="4"/>
  <c r="H1089" i="4"/>
  <c r="E1096" i="4"/>
  <c r="D1121" i="4"/>
  <c r="D1113" i="4"/>
  <c r="D1105" i="4"/>
  <c r="D1097" i="4"/>
  <c r="D1089" i="4"/>
  <c r="F1120" i="4"/>
  <c r="F1112" i="4"/>
  <c r="F1104" i="4"/>
  <c r="F1096" i="4"/>
  <c r="G1127" i="4"/>
  <c r="G1119" i="4"/>
  <c r="G1111" i="4"/>
  <c r="G1103" i="4"/>
  <c r="G1095" i="4"/>
  <c r="H1126" i="4"/>
  <c r="H1118" i="4"/>
  <c r="H1110" i="4"/>
  <c r="H1102" i="4"/>
  <c r="H1094" i="4"/>
  <c r="E1125" i="4"/>
  <c r="E1117" i="4"/>
  <c r="E1109" i="4"/>
  <c r="E1101" i="4"/>
  <c r="E1093" i="4"/>
  <c r="D1094" i="4"/>
  <c r="G1124" i="4"/>
  <c r="H1115" i="4"/>
  <c r="E1114" i="4"/>
  <c r="D1125" i="4"/>
  <c r="F1108" i="4"/>
  <c r="G1099" i="4"/>
  <c r="E1113" i="4"/>
  <c r="D1112" i="4"/>
  <c r="F1127" i="4"/>
  <c r="F1095" i="4"/>
  <c r="G1094" i="4"/>
  <c r="E1116" i="4"/>
  <c r="D1110" i="4"/>
  <c r="F1093" i="4"/>
  <c r="H1123" i="4"/>
  <c r="E1106" i="4"/>
  <c r="F1124" i="4"/>
  <c r="G1107" i="4"/>
  <c r="H1090" i="4"/>
  <c r="D1124" i="4"/>
  <c r="D1120" i="4"/>
  <c r="D1104" i="4"/>
  <c r="D1096" i="4"/>
  <c r="F1119" i="4"/>
  <c r="F1111" i="4"/>
  <c r="F1103" i="4"/>
  <c r="G1126" i="4"/>
  <c r="G1118" i="4"/>
  <c r="G1110" i="4"/>
  <c r="G1102" i="4"/>
  <c r="H1125" i="4"/>
  <c r="H1117" i="4"/>
  <c r="H1109" i="4"/>
  <c r="H1101" i="4"/>
  <c r="H1093" i="4"/>
  <c r="E1124" i="4"/>
  <c r="E1108" i="4"/>
  <c r="E1100" i="4"/>
  <c r="E1092" i="4"/>
  <c r="D1127" i="4"/>
  <c r="D1119" i="4"/>
  <c r="D1111" i="4"/>
  <c r="D1103" i="4"/>
  <c r="D1095" i="4"/>
  <c r="F1126" i="4"/>
  <c r="F1118" i="4"/>
  <c r="F1110" i="4"/>
  <c r="F1102" i="4"/>
  <c r="F1094" i="4"/>
  <c r="G1125" i="4"/>
  <c r="G1117" i="4"/>
  <c r="G1109" i="4"/>
  <c r="G1101" i="4"/>
  <c r="G1093" i="4"/>
  <c r="H1124" i="4"/>
  <c r="H1116" i="4"/>
  <c r="H1108" i="4"/>
  <c r="H1100" i="4"/>
  <c r="H1092" i="4"/>
  <c r="E1123" i="4"/>
  <c r="E1115" i="4"/>
  <c r="E1107" i="4"/>
  <c r="E1099" i="4"/>
  <c r="E1091" i="4"/>
  <c r="D1065" i="4"/>
  <c r="C488" i="4"/>
  <c r="C560" i="4" s="1"/>
  <c r="C489" i="4"/>
  <c r="C561" i="4" s="1"/>
  <c r="C490" i="4"/>
  <c r="C562" i="4" s="1"/>
  <c r="C491" i="4"/>
  <c r="C563" i="4" s="1"/>
  <c r="C492" i="4"/>
  <c r="C564" i="4" s="1"/>
  <c r="C493" i="4"/>
  <c r="C565" i="4" s="1"/>
  <c r="C494" i="4"/>
  <c r="C566" i="4" s="1"/>
  <c r="C495" i="4"/>
  <c r="C496" i="4"/>
  <c r="C568" i="4" s="1"/>
  <c r="C497" i="4"/>
  <c r="C569" i="4" s="1"/>
  <c r="C498" i="4"/>
  <c r="C570" i="4" s="1"/>
  <c r="C499" i="4"/>
  <c r="C571" i="4" s="1"/>
  <c r="C500" i="4"/>
  <c r="C572" i="4" s="1"/>
  <c r="C501" i="4"/>
  <c r="C573" i="4" s="1"/>
  <c r="C502" i="4"/>
  <c r="C574" i="4" s="1"/>
  <c r="C503" i="4"/>
  <c r="C575" i="4" s="1"/>
  <c r="C504" i="4"/>
  <c r="C576" i="4" s="1"/>
  <c r="C505" i="4"/>
  <c r="C577" i="4" s="1"/>
  <c r="C506" i="4"/>
  <c r="C578" i="4" s="1"/>
  <c r="C507" i="4"/>
  <c r="C579" i="4" s="1"/>
  <c r="C508" i="4"/>
  <c r="C580" i="4" s="1"/>
  <c r="C509" i="4"/>
  <c r="C581" i="4" s="1"/>
  <c r="C510" i="4"/>
  <c r="C582" i="4" s="1"/>
  <c r="C567" i="4"/>
  <c r="C487" i="4"/>
  <c r="C559" i="4" s="1"/>
  <c r="J17" i="10"/>
  <c r="H32" i="10" s="1"/>
  <c r="G19" i="10"/>
  <c r="G65" i="10"/>
  <c r="H65" i="10"/>
  <c r="I65" i="10"/>
  <c r="J65" i="10"/>
  <c r="G66" i="10"/>
  <c r="H66" i="10"/>
  <c r="I66" i="10"/>
  <c r="J66" i="10"/>
  <c r="G64" i="10"/>
  <c r="H64" i="10"/>
  <c r="I64" i="10"/>
  <c r="J64" i="10"/>
  <c r="F66" i="10"/>
  <c r="F65" i="10"/>
  <c r="F64" i="10"/>
  <c r="J68" i="10"/>
  <c r="G17" i="10"/>
  <c r="J19" i="10"/>
  <c r="I68" i="10"/>
  <c r="H68" i="10"/>
  <c r="G68" i="10"/>
  <c r="F68" i="10"/>
  <c r="D68" i="10"/>
  <c r="G981" i="4"/>
  <c r="F957" i="4"/>
  <c r="E981" i="4"/>
  <c r="D957" i="4"/>
  <c r="E923" i="4"/>
  <c r="D923" i="4"/>
  <c r="E957" i="4"/>
  <c r="G957" i="4"/>
  <c r="H957" i="4"/>
  <c r="E958" i="4"/>
  <c r="F958" i="4"/>
  <c r="G958" i="4"/>
  <c r="H958" i="4"/>
  <c r="E959" i="4"/>
  <c r="F959" i="4"/>
  <c r="G959" i="4"/>
  <c r="H959" i="4"/>
  <c r="E960" i="4"/>
  <c r="F960" i="4"/>
  <c r="G960" i="4"/>
  <c r="H960" i="4"/>
  <c r="E961" i="4"/>
  <c r="F961" i="4"/>
  <c r="G961" i="4"/>
  <c r="H961" i="4"/>
  <c r="E962" i="4"/>
  <c r="F962" i="4"/>
  <c r="G962" i="4"/>
  <c r="H962" i="4"/>
  <c r="E963" i="4"/>
  <c r="F963" i="4"/>
  <c r="G963" i="4"/>
  <c r="H963" i="4"/>
  <c r="E964" i="4"/>
  <c r="F964" i="4"/>
  <c r="G964" i="4"/>
  <c r="H964" i="4"/>
  <c r="E965" i="4"/>
  <c r="F965" i="4"/>
  <c r="G965" i="4"/>
  <c r="H965" i="4"/>
  <c r="E966" i="4"/>
  <c r="F966" i="4"/>
  <c r="G966" i="4"/>
  <c r="H966" i="4"/>
  <c r="E967" i="4"/>
  <c r="F967" i="4"/>
  <c r="G967" i="4"/>
  <c r="H967" i="4"/>
  <c r="E968" i="4"/>
  <c r="F968" i="4"/>
  <c r="G968" i="4"/>
  <c r="H968" i="4"/>
  <c r="E969" i="4"/>
  <c r="F969" i="4"/>
  <c r="G969" i="4"/>
  <c r="H969" i="4"/>
  <c r="E970" i="4"/>
  <c r="F970" i="4"/>
  <c r="G970" i="4"/>
  <c r="H970" i="4"/>
  <c r="E971" i="4"/>
  <c r="F971" i="4"/>
  <c r="G971" i="4"/>
  <c r="H971" i="4"/>
  <c r="E972" i="4"/>
  <c r="F972" i="4"/>
  <c r="G972" i="4"/>
  <c r="H972" i="4"/>
  <c r="E973" i="4"/>
  <c r="F973" i="4"/>
  <c r="G973" i="4"/>
  <c r="H973" i="4"/>
  <c r="E974" i="4"/>
  <c r="F974" i="4"/>
  <c r="G974" i="4"/>
  <c r="H974" i="4"/>
  <c r="E975" i="4"/>
  <c r="F975" i="4"/>
  <c r="G975" i="4"/>
  <c r="H975" i="4"/>
  <c r="E976" i="4"/>
  <c r="F976" i="4"/>
  <c r="G976" i="4"/>
  <c r="H976" i="4"/>
  <c r="E977" i="4"/>
  <c r="F977" i="4"/>
  <c r="G977" i="4"/>
  <c r="H977" i="4"/>
  <c r="E978" i="4"/>
  <c r="F978" i="4"/>
  <c r="G978" i="4"/>
  <c r="H978" i="4"/>
  <c r="E979" i="4"/>
  <c r="F979" i="4"/>
  <c r="G979" i="4"/>
  <c r="H979" i="4"/>
  <c r="E980" i="4"/>
  <c r="F980" i="4"/>
  <c r="G980" i="4"/>
  <c r="H980" i="4"/>
  <c r="F981" i="4"/>
  <c r="H981" i="4"/>
  <c r="E982" i="4"/>
  <c r="F982" i="4"/>
  <c r="G982" i="4"/>
  <c r="H982" i="4"/>
  <c r="E983" i="4"/>
  <c r="F983" i="4"/>
  <c r="G983" i="4"/>
  <c r="H983" i="4"/>
  <c r="E984" i="4"/>
  <c r="F984" i="4"/>
  <c r="G984" i="4"/>
  <c r="H984" i="4"/>
  <c r="E985" i="4"/>
  <c r="F985" i="4"/>
  <c r="G985" i="4"/>
  <c r="H985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971" i="4"/>
  <c r="D972" i="4"/>
  <c r="D973" i="4"/>
  <c r="D974" i="4"/>
  <c r="D975" i="4"/>
  <c r="D976" i="4"/>
  <c r="D977" i="4"/>
  <c r="D978" i="4"/>
  <c r="D979" i="4"/>
  <c r="D980" i="4"/>
  <c r="D981" i="4"/>
  <c r="D982" i="4"/>
  <c r="D983" i="4"/>
  <c r="D984" i="4"/>
  <c r="D985" i="4"/>
  <c r="F923" i="4"/>
  <c r="G923" i="4"/>
  <c r="H923" i="4"/>
  <c r="E924" i="4"/>
  <c r="F924" i="4"/>
  <c r="G924" i="4"/>
  <c r="H924" i="4"/>
  <c r="E925" i="4"/>
  <c r="F925" i="4"/>
  <c r="G925" i="4"/>
  <c r="H925" i="4"/>
  <c r="E926" i="4"/>
  <c r="F926" i="4"/>
  <c r="G926" i="4"/>
  <c r="H926" i="4"/>
  <c r="E927" i="4"/>
  <c r="F927" i="4"/>
  <c r="G927" i="4"/>
  <c r="H927" i="4"/>
  <c r="E928" i="4"/>
  <c r="F928" i="4"/>
  <c r="G928" i="4"/>
  <c r="H928" i="4"/>
  <c r="E929" i="4"/>
  <c r="F929" i="4"/>
  <c r="G929" i="4"/>
  <c r="H929" i="4"/>
  <c r="E930" i="4"/>
  <c r="F930" i="4"/>
  <c r="G930" i="4"/>
  <c r="H930" i="4"/>
  <c r="E931" i="4"/>
  <c r="F931" i="4"/>
  <c r="G931" i="4"/>
  <c r="H931" i="4"/>
  <c r="E932" i="4"/>
  <c r="F932" i="4"/>
  <c r="G932" i="4"/>
  <c r="H932" i="4"/>
  <c r="E933" i="4"/>
  <c r="F933" i="4"/>
  <c r="G933" i="4"/>
  <c r="H933" i="4"/>
  <c r="E934" i="4"/>
  <c r="F934" i="4"/>
  <c r="G934" i="4"/>
  <c r="H934" i="4"/>
  <c r="E935" i="4"/>
  <c r="F935" i="4"/>
  <c r="G935" i="4"/>
  <c r="H935" i="4"/>
  <c r="E936" i="4"/>
  <c r="F936" i="4"/>
  <c r="G936" i="4"/>
  <c r="H936" i="4"/>
  <c r="E937" i="4"/>
  <c r="F937" i="4"/>
  <c r="G937" i="4"/>
  <c r="H937" i="4"/>
  <c r="E938" i="4"/>
  <c r="F938" i="4"/>
  <c r="G938" i="4"/>
  <c r="H938" i="4"/>
  <c r="E939" i="4"/>
  <c r="F939" i="4"/>
  <c r="G939" i="4"/>
  <c r="H939" i="4"/>
  <c r="E940" i="4"/>
  <c r="F940" i="4"/>
  <c r="G940" i="4"/>
  <c r="H940" i="4"/>
  <c r="E941" i="4"/>
  <c r="F941" i="4"/>
  <c r="G941" i="4"/>
  <c r="H941" i="4"/>
  <c r="E942" i="4"/>
  <c r="F942" i="4"/>
  <c r="G942" i="4"/>
  <c r="H942" i="4"/>
  <c r="E943" i="4"/>
  <c r="F943" i="4"/>
  <c r="G943" i="4"/>
  <c r="H943" i="4"/>
  <c r="E944" i="4"/>
  <c r="F944" i="4"/>
  <c r="G944" i="4"/>
  <c r="H944" i="4"/>
  <c r="E945" i="4"/>
  <c r="F945" i="4"/>
  <c r="G945" i="4"/>
  <c r="H945" i="4"/>
  <c r="E946" i="4"/>
  <c r="F946" i="4"/>
  <c r="G946" i="4"/>
  <c r="H946" i="4"/>
  <c r="E947" i="4"/>
  <c r="F947" i="4"/>
  <c r="G947" i="4"/>
  <c r="H947" i="4"/>
  <c r="E948" i="4"/>
  <c r="F948" i="4"/>
  <c r="G948" i="4"/>
  <c r="H948" i="4"/>
  <c r="E949" i="4"/>
  <c r="F949" i="4"/>
  <c r="G949" i="4"/>
  <c r="H949" i="4"/>
  <c r="E950" i="4"/>
  <c r="F950" i="4"/>
  <c r="G950" i="4"/>
  <c r="H950" i="4"/>
  <c r="E951" i="4"/>
  <c r="F951" i="4"/>
  <c r="G951" i="4"/>
  <c r="H951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951" i="4"/>
  <c r="D52" i="10"/>
  <c r="D39" i="10"/>
  <c r="G11" i="15"/>
  <c r="F11" i="15"/>
  <c r="H15" i="10"/>
  <c r="G15" i="10"/>
  <c r="D11" i="15"/>
  <c r="E15" i="10"/>
  <c r="H871" i="4"/>
  <c r="H850" i="4"/>
  <c r="G871" i="4"/>
  <c r="G850" i="4"/>
  <c r="F871" i="4"/>
  <c r="F850" i="4"/>
  <c r="E871" i="4"/>
  <c r="E850" i="4"/>
  <c r="E917" i="4"/>
  <c r="F917" i="4"/>
  <c r="G917" i="4"/>
  <c r="H917" i="4"/>
  <c r="E916" i="4"/>
  <c r="F916" i="4"/>
  <c r="G916" i="4"/>
  <c r="H916" i="4"/>
  <c r="D917" i="4"/>
  <c r="D916" i="4"/>
  <c r="D871" i="4"/>
  <c r="D850" i="4"/>
  <c r="C917" i="4"/>
  <c r="C916" i="4"/>
  <c r="H915" i="4"/>
  <c r="G915" i="4"/>
  <c r="F915" i="4"/>
  <c r="E915" i="4"/>
  <c r="D915" i="4"/>
  <c r="C915" i="4"/>
  <c r="H914" i="4"/>
  <c r="G914" i="4"/>
  <c r="F914" i="4"/>
  <c r="E914" i="4"/>
  <c r="D914" i="4"/>
  <c r="C914" i="4"/>
  <c r="H913" i="4"/>
  <c r="G913" i="4"/>
  <c r="F913" i="4"/>
  <c r="E913" i="4"/>
  <c r="D913" i="4"/>
  <c r="C913" i="4"/>
  <c r="H912" i="4"/>
  <c r="G912" i="4"/>
  <c r="F912" i="4"/>
  <c r="E912" i="4"/>
  <c r="D912" i="4"/>
  <c r="H911" i="4"/>
  <c r="G911" i="4"/>
  <c r="F911" i="4"/>
  <c r="E911" i="4"/>
  <c r="D911" i="4"/>
  <c r="H910" i="4"/>
  <c r="G910" i="4"/>
  <c r="F910" i="4"/>
  <c r="E910" i="4"/>
  <c r="D910" i="4"/>
  <c r="H909" i="4"/>
  <c r="G909" i="4"/>
  <c r="F909" i="4"/>
  <c r="E909" i="4"/>
  <c r="D909" i="4"/>
  <c r="H908" i="4"/>
  <c r="G908" i="4"/>
  <c r="F908" i="4"/>
  <c r="E908" i="4"/>
  <c r="D908" i="4"/>
  <c r="H907" i="4"/>
  <c r="G907" i="4"/>
  <c r="F907" i="4"/>
  <c r="E907" i="4"/>
  <c r="D907" i="4"/>
  <c r="H906" i="4"/>
  <c r="G906" i="4"/>
  <c r="F906" i="4"/>
  <c r="E906" i="4"/>
  <c r="D906" i="4"/>
  <c r="H905" i="4"/>
  <c r="G905" i="4"/>
  <c r="F905" i="4"/>
  <c r="E905" i="4"/>
  <c r="D905" i="4"/>
  <c r="H904" i="4"/>
  <c r="G904" i="4"/>
  <c r="F904" i="4"/>
  <c r="E904" i="4"/>
  <c r="D904" i="4"/>
  <c r="H903" i="4"/>
  <c r="G903" i="4"/>
  <c r="F903" i="4"/>
  <c r="E903" i="4"/>
  <c r="D903" i="4"/>
  <c r="H902" i="4"/>
  <c r="G902" i="4"/>
  <c r="F902" i="4"/>
  <c r="E902" i="4"/>
  <c r="D902" i="4"/>
  <c r="H901" i="4"/>
  <c r="G901" i="4"/>
  <c r="F901" i="4"/>
  <c r="E901" i="4"/>
  <c r="D901" i="4"/>
  <c r="H900" i="4"/>
  <c r="G900" i="4"/>
  <c r="F900" i="4"/>
  <c r="E900" i="4"/>
  <c r="D900" i="4"/>
  <c r="H899" i="4"/>
  <c r="G899" i="4"/>
  <c r="F899" i="4"/>
  <c r="E899" i="4"/>
  <c r="D899" i="4"/>
  <c r="H898" i="4"/>
  <c r="G898" i="4"/>
  <c r="F898" i="4"/>
  <c r="E898" i="4"/>
  <c r="D898" i="4"/>
  <c r="H897" i="4"/>
  <c r="G897" i="4"/>
  <c r="F897" i="4"/>
  <c r="E897" i="4"/>
  <c r="D897" i="4"/>
  <c r="H896" i="4"/>
  <c r="G896" i="4"/>
  <c r="F896" i="4"/>
  <c r="E896" i="4"/>
  <c r="D896" i="4"/>
  <c r="H895" i="4"/>
  <c r="G895" i="4"/>
  <c r="F895" i="4"/>
  <c r="E895" i="4"/>
  <c r="D895" i="4"/>
  <c r="H894" i="4"/>
  <c r="G894" i="4"/>
  <c r="F894" i="4"/>
  <c r="E894" i="4"/>
  <c r="D894" i="4"/>
  <c r="H893" i="4"/>
  <c r="G893" i="4"/>
  <c r="F893" i="4"/>
  <c r="E893" i="4"/>
  <c r="D893" i="4"/>
  <c r="H892" i="4"/>
  <c r="G892" i="4"/>
  <c r="F892" i="4"/>
  <c r="E892" i="4"/>
  <c r="D892" i="4"/>
  <c r="H891" i="4"/>
  <c r="G891" i="4"/>
  <c r="F891" i="4"/>
  <c r="E891" i="4"/>
  <c r="D891" i="4"/>
  <c r="H890" i="4"/>
  <c r="G890" i="4"/>
  <c r="F890" i="4"/>
  <c r="E890" i="4"/>
  <c r="D890" i="4"/>
  <c r="H889" i="4"/>
  <c r="G889" i="4"/>
  <c r="F889" i="4"/>
  <c r="E889" i="4"/>
  <c r="D889" i="4"/>
  <c r="H888" i="4"/>
  <c r="G888" i="4"/>
  <c r="F888" i="4"/>
  <c r="E888" i="4"/>
  <c r="D888" i="4"/>
  <c r="H887" i="4"/>
  <c r="G887" i="4"/>
  <c r="F887" i="4"/>
  <c r="E887" i="4"/>
  <c r="D887" i="4"/>
  <c r="H886" i="4"/>
  <c r="G886" i="4"/>
  <c r="F886" i="4"/>
  <c r="E886" i="4"/>
  <c r="D886" i="4"/>
  <c r="H885" i="4"/>
  <c r="G885" i="4"/>
  <c r="F885" i="4"/>
  <c r="E885" i="4"/>
  <c r="D885" i="4"/>
  <c r="H884" i="4"/>
  <c r="G884" i="4"/>
  <c r="F884" i="4"/>
  <c r="E884" i="4"/>
  <c r="D884" i="4"/>
  <c r="H883" i="4"/>
  <c r="G883" i="4"/>
  <c r="F883" i="4"/>
  <c r="E883" i="4"/>
  <c r="D883" i="4"/>
  <c r="H882" i="4"/>
  <c r="G882" i="4"/>
  <c r="F882" i="4"/>
  <c r="E882" i="4"/>
  <c r="D882" i="4"/>
  <c r="H881" i="4"/>
  <c r="G881" i="4"/>
  <c r="F881" i="4"/>
  <c r="E881" i="4"/>
  <c r="D881" i="4"/>
  <c r="H880" i="4"/>
  <c r="G880" i="4"/>
  <c r="F880" i="4"/>
  <c r="E880" i="4"/>
  <c r="D880" i="4"/>
  <c r="H879" i="4"/>
  <c r="G879" i="4"/>
  <c r="F879" i="4"/>
  <c r="E879" i="4"/>
  <c r="D879" i="4"/>
  <c r="H878" i="4"/>
  <c r="G878" i="4"/>
  <c r="F878" i="4"/>
  <c r="E878" i="4"/>
  <c r="D878" i="4"/>
  <c r="H877" i="4"/>
  <c r="G877" i="4"/>
  <c r="F877" i="4"/>
  <c r="E877" i="4"/>
  <c r="D877" i="4"/>
  <c r="H876" i="4"/>
  <c r="G876" i="4"/>
  <c r="F876" i="4"/>
  <c r="E876" i="4"/>
  <c r="D876" i="4"/>
  <c r="H875" i="4"/>
  <c r="G875" i="4"/>
  <c r="F875" i="4"/>
  <c r="E875" i="4"/>
  <c r="D875" i="4"/>
  <c r="H874" i="4"/>
  <c r="G874" i="4"/>
  <c r="F874" i="4"/>
  <c r="E874" i="4"/>
  <c r="D874" i="4"/>
  <c r="H873" i="4"/>
  <c r="G873" i="4"/>
  <c r="F873" i="4"/>
  <c r="E873" i="4"/>
  <c r="D873" i="4"/>
  <c r="C873" i="4"/>
  <c r="H872" i="4"/>
  <c r="G872" i="4"/>
  <c r="F872" i="4"/>
  <c r="E872" i="4"/>
  <c r="D872" i="4"/>
  <c r="C872" i="4"/>
  <c r="C871" i="4"/>
  <c r="H870" i="4"/>
  <c r="G870" i="4"/>
  <c r="F870" i="4"/>
  <c r="E870" i="4"/>
  <c r="D870" i="4"/>
  <c r="C870" i="4"/>
  <c r="H869" i="4"/>
  <c r="G869" i="4"/>
  <c r="F869" i="4"/>
  <c r="E869" i="4"/>
  <c r="D869" i="4"/>
  <c r="C869" i="4"/>
  <c r="H868" i="4"/>
  <c r="G868" i="4"/>
  <c r="F868" i="4"/>
  <c r="E868" i="4"/>
  <c r="D868" i="4"/>
  <c r="C868" i="4"/>
  <c r="H867" i="4"/>
  <c r="G867" i="4"/>
  <c r="F867" i="4"/>
  <c r="E867" i="4"/>
  <c r="D867" i="4"/>
  <c r="C867" i="4"/>
  <c r="H866" i="4"/>
  <c r="G866" i="4"/>
  <c r="F866" i="4"/>
  <c r="E866" i="4"/>
  <c r="D866" i="4"/>
  <c r="C866" i="4"/>
  <c r="H865" i="4"/>
  <c r="G865" i="4"/>
  <c r="F865" i="4"/>
  <c r="E865" i="4"/>
  <c r="D865" i="4"/>
  <c r="C865" i="4"/>
  <c r="H864" i="4"/>
  <c r="G864" i="4"/>
  <c r="F864" i="4"/>
  <c r="E864" i="4"/>
  <c r="D864" i="4"/>
  <c r="C864" i="4"/>
  <c r="H863" i="4"/>
  <c r="G863" i="4"/>
  <c r="F863" i="4"/>
  <c r="E863" i="4"/>
  <c r="D863" i="4"/>
  <c r="C863" i="4"/>
  <c r="H862" i="4"/>
  <c r="G862" i="4"/>
  <c r="F862" i="4"/>
  <c r="E862" i="4"/>
  <c r="D862" i="4"/>
  <c r="C862" i="4"/>
  <c r="H861" i="4"/>
  <c r="G861" i="4"/>
  <c r="F861" i="4"/>
  <c r="E861" i="4"/>
  <c r="D861" i="4"/>
  <c r="C861" i="4"/>
  <c r="H860" i="4"/>
  <c r="G860" i="4"/>
  <c r="F860" i="4"/>
  <c r="E860" i="4"/>
  <c r="D860" i="4"/>
  <c r="C860" i="4"/>
  <c r="H859" i="4"/>
  <c r="G859" i="4"/>
  <c r="F859" i="4"/>
  <c r="E859" i="4"/>
  <c r="D859" i="4"/>
  <c r="C859" i="4"/>
  <c r="H858" i="4"/>
  <c r="G858" i="4"/>
  <c r="F858" i="4"/>
  <c r="E858" i="4"/>
  <c r="D858" i="4"/>
  <c r="C858" i="4"/>
  <c r="H857" i="4"/>
  <c r="G857" i="4"/>
  <c r="F857" i="4"/>
  <c r="E857" i="4"/>
  <c r="D857" i="4"/>
  <c r="C857" i="4"/>
  <c r="H856" i="4"/>
  <c r="G856" i="4"/>
  <c r="F856" i="4"/>
  <c r="E856" i="4"/>
  <c r="D856" i="4"/>
  <c r="C856" i="4"/>
  <c r="H855" i="4"/>
  <c r="G855" i="4"/>
  <c r="F855" i="4"/>
  <c r="E855" i="4"/>
  <c r="D855" i="4"/>
  <c r="C855" i="4"/>
  <c r="H854" i="4"/>
  <c r="G854" i="4"/>
  <c r="F854" i="4"/>
  <c r="E854" i="4"/>
  <c r="D854" i="4"/>
  <c r="C854" i="4"/>
  <c r="H853" i="4"/>
  <c r="G853" i="4"/>
  <c r="F853" i="4"/>
  <c r="E853" i="4"/>
  <c r="D853" i="4"/>
  <c r="C853" i="4"/>
  <c r="H852" i="4"/>
  <c r="G852" i="4"/>
  <c r="F852" i="4"/>
  <c r="E852" i="4"/>
  <c r="D852" i="4"/>
  <c r="C852" i="4"/>
  <c r="H851" i="4"/>
  <c r="G851" i="4"/>
  <c r="F851" i="4"/>
  <c r="E851" i="4"/>
  <c r="D851" i="4"/>
  <c r="C851" i="4"/>
  <c r="C850" i="4"/>
  <c r="H726" i="4"/>
  <c r="H705" i="4"/>
  <c r="G726" i="4"/>
  <c r="G705" i="4"/>
  <c r="F726" i="4"/>
  <c r="F705" i="4"/>
  <c r="E726" i="4"/>
  <c r="E705" i="4"/>
  <c r="D726" i="4"/>
  <c r="D705" i="4"/>
  <c r="D729" i="4"/>
  <c r="E729" i="4"/>
  <c r="F729" i="4"/>
  <c r="G729" i="4"/>
  <c r="H729" i="4"/>
  <c r="D730" i="4"/>
  <c r="E730" i="4"/>
  <c r="F730" i="4"/>
  <c r="G730" i="4"/>
  <c r="H730" i="4"/>
  <c r="D731" i="4"/>
  <c r="E731" i="4"/>
  <c r="F731" i="4"/>
  <c r="G731" i="4"/>
  <c r="H731" i="4"/>
  <c r="D732" i="4"/>
  <c r="E732" i="4"/>
  <c r="F732" i="4"/>
  <c r="G732" i="4"/>
  <c r="H732" i="4"/>
  <c r="D733" i="4"/>
  <c r="E733" i="4"/>
  <c r="F733" i="4"/>
  <c r="G733" i="4"/>
  <c r="H733" i="4"/>
  <c r="D734" i="4"/>
  <c r="E734" i="4"/>
  <c r="F734" i="4"/>
  <c r="G734" i="4"/>
  <c r="H734" i="4"/>
  <c r="D735" i="4"/>
  <c r="E735" i="4"/>
  <c r="F735" i="4"/>
  <c r="G735" i="4"/>
  <c r="H735" i="4"/>
  <c r="D736" i="4"/>
  <c r="E736" i="4"/>
  <c r="F736" i="4"/>
  <c r="G736" i="4"/>
  <c r="H736" i="4"/>
  <c r="D737" i="4"/>
  <c r="E737" i="4"/>
  <c r="F737" i="4"/>
  <c r="G737" i="4"/>
  <c r="H737" i="4"/>
  <c r="D738" i="4"/>
  <c r="E738" i="4"/>
  <c r="F738" i="4"/>
  <c r="G738" i="4"/>
  <c r="H738" i="4"/>
  <c r="D739" i="4"/>
  <c r="E739" i="4"/>
  <c r="F739" i="4"/>
  <c r="G739" i="4"/>
  <c r="H739" i="4"/>
  <c r="D740" i="4"/>
  <c r="E740" i="4"/>
  <c r="F740" i="4"/>
  <c r="G740" i="4"/>
  <c r="H740" i="4"/>
  <c r="D741" i="4"/>
  <c r="E741" i="4"/>
  <c r="F741" i="4"/>
  <c r="G741" i="4"/>
  <c r="H741" i="4"/>
  <c r="D742" i="4"/>
  <c r="E742" i="4"/>
  <c r="F742" i="4"/>
  <c r="G742" i="4"/>
  <c r="H742" i="4"/>
  <c r="D743" i="4"/>
  <c r="E743" i="4"/>
  <c r="F743" i="4"/>
  <c r="G743" i="4"/>
  <c r="H743" i="4"/>
  <c r="D744" i="4"/>
  <c r="E744" i="4"/>
  <c r="F744" i="4"/>
  <c r="G744" i="4"/>
  <c r="H744" i="4"/>
  <c r="D745" i="4"/>
  <c r="E745" i="4"/>
  <c r="F745" i="4"/>
  <c r="G745" i="4"/>
  <c r="H745" i="4"/>
  <c r="D746" i="4"/>
  <c r="E746" i="4"/>
  <c r="F746" i="4"/>
  <c r="G746" i="4"/>
  <c r="H746" i="4"/>
  <c r="D747" i="4"/>
  <c r="E747" i="4"/>
  <c r="F747" i="4"/>
  <c r="G747" i="4"/>
  <c r="H747" i="4"/>
  <c r="D748" i="4"/>
  <c r="E748" i="4"/>
  <c r="F748" i="4"/>
  <c r="G748" i="4"/>
  <c r="H748" i="4"/>
  <c r="D749" i="4"/>
  <c r="E749" i="4"/>
  <c r="F749" i="4"/>
  <c r="G749" i="4"/>
  <c r="H749" i="4"/>
  <c r="D750" i="4"/>
  <c r="E750" i="4"/>
  <c r="F750" i="4"/>
  <c r="G750" i="4"/>
  <c r="H750" i="4"/>
  <c r="D751" i="4"/>
  <c r="E751" i="4"/>
  <c r="F751" i="4"/>
  <c r="G751" i="4"/>
  <c r="H751" i="4"/>
  <c r="D752" i="4"/>
  <c r="E752" i="4"/>
  <c r="F752" i="4"/>
  <c r="G752" i="4"/>
  <c r="H752" i="4"/>
  <c r="D753" i="4"/>
  <c r="E753" i="4"/>
  <c r="F753" i="4"/>
  <c r="G753" i="4"/>
  <c r="H753" i="4"/>
  <c r="D754" i="4"/>
  <c r="E754" i="4"/>
  <c r="F754" i="4"/>
  <c r="G754" i="4"/>
  <c r="H754" i="4"/>
  <c r="D755" i="4"/>
  <c r="E755" i="4"/>
  <c r="F755" i="4"/>
  <c r="G755" i="4"/>
  <c r="H755" i="4"/>
  <c r="D756" i="4"/>
  <c r="E756" i="4"/>
  <c r="F756" i="4"/>
  <c r="G756" i="4"/>
  <c r="H756" i="4"/>
  <c r="D757" i="4"/>
  <c r="E757" i="4"/>
  <c r="F757" i="4"/>
  <c r="G757" i="4"/>
  <c r="H757" i="4"/>
  <c r="D758" i="4"/>
  <c r="E758" i="4"/>
  <c r="F758" i="4"/>
  <c r="G758" i="4"/>
  <c r="H758" i="4"/>
  <c r="D759" i="4"/>
  <c r="E759" i="4"/>
  <c r="F759" i="4"/>
  <c r="G759" i="4"/>
  <c r="H759" i="4"/>
  <c r="D760" i="4"/>
  <c r="E760" i="4"/>
  <c r="F760" i="4"/>
  <c r="G760" i="4"/>
  <c r="H760" i="4"/>
  <c r="D761" i="4"/>
  <c r="E761" i="4"/>
  <c r="F761" i="4"/>
  <c r="G761" i="4"/>
  <c r="H761" i="4"/>
  <c r="D762" i="4"/>
  <c r="E762" i="4"/>
  <c r="F762" i="4"/>
  <c r="G762" i="4"/>
  <c r="H762" i="4"/>
  <c r="D763" i="4"/>
  <c r="E763" i="4"/>
  <c r="F763" i="4"/>
  <c r="G763" i="4"/>
  <c r="H763" i="4"/>
  <c r="D764" i="4"/>
  <c r="E764" i="4"/>
  <c r="F764" i="4"/>
  <c r="G764" i="4"/>
  <c r="H764" i="4"/>
  <c r="D765" i="4"/>
  <c r="E765" i="4"/>
  <c r="F765" i="4"/>
  <c r="G765" i="4"/>
  <c r="H765" i="4"/>
  <c r="D766" i="4"/>
  <c r="E766" i="4"/>
  <c r="F766" i="4"/>
  <c r="G766" i="4"/>
  <c r="H766" i="4"/>
  <c r="D767" i="4"/>
  <c r="E767" i="4"/>
  <c r="F767" i="4"/>
  <c r="G767" i="4"/>
  <c r="H767" i="4"/>
  <c r="F50" i="10"/>
  <c r="G50" i="10"/>
  <c r="H50" i="10"/>
  <c r="I50" i="10"/>
  <c r="J50" i="10"/>
  <c r="D200" i="4"/>
  <c r="E200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626" i="4"/>
  <c r="C625" i="4"/>
  <c r="C624" i="4"/>
  <c r="C623" i="4"/>
  <c r="C622" i="4"/>
  <c r="J35" i="10"/>
  <c r="J36" i="10"/>
  <c r="I35" i="10"/>
  <c r="I36" i="10"/>
  <c r="H35" i="10"/>
  <c r="H36" i="10"/>
  <c r="G35" i="10"/>
  <c r="G36" i="10"/>
  <c r="F35" i="10"/>
  <c r="F36" i="10"/>
  <c r="D7" i="15"/>
  <c r="D9" i="15"/>
  <c r="F13" i="15"/>
  <c r="I13" i="15"/>
  <c r="F15" i="15"/>
  <c r="I15" i="15"/>
  <c r="D710" i="4"/>
  <c r="E710" i="4"/>
  <c r="F710" i="4"/>
  <c r="G710" i="4"/>
  <c r="H710" i="4"/>
  <c r="D709" i="4"/>
  <c r="E709" i="4"/>
  <c r="F709" i="4"/>
  <c r="G709" i="4"/>
  <c r="H709" i="4"/>
  <c r="H772" i="4"/>
  <c r="G772" i="4"/>
  <c r="F772" i="4"/>
  <c r="E772" i="4"/>
  <c r="D772" i="4"/>
  <c r="H771" i="4"/>
  <c r="G771" i="4"/>
  <c r="F771" i="4"/>
  <c r="E771" i="4"/>
  <c r="D771" i="4"/>
  <c r="C772" i="4"/>
  <c r="C771" i="4"/>
  <c r="H457" i="4"/>
  <c r="H458" i="4"/>
  <c r="G457" i="4"/>
  <c r="G458" i="4"/>
  <c r="F457" i="4"/>
  <c r="F458" i="4"/>
  <c r="E457" i="4"/>
  <c r="E458" i="4"/>
  <c r="H481" i="4"/>
  <c r="G481" i="4"/>
  <c r="F481" i="4"/>
  <c r="E481" i="4"/>
  <c r="D481" i="4"/>
  <c r="H480" i="4"/>
  <c r="G480" i="4"/>
  <c r="F480" i="4"/>
  <c r="E480" i="4"/>
  <c r="D480" i="4"/>
  <c r="C481" i="4"/>
  <c r="C480" i="4"/>
  <c r="C457" i="4"/>
  <c r="C458" i="4"/>
  <c r="J49" i="10"/>
  <c r="I49" i="10"/>
  <c r="H49" i="10"/>
  <c r="G49" i="10"/>
  <c r="F49" i="10"/>
  <c r="J48" i="10"/>
  <c r="I48" i="10"/>
  <c r="H48" i="10"/>
  <c r="G48" i="10"/>
  <c r="F48" i="10"/>
  <c r="E11" i="10"/>
  <c r="E13" i="10"/>
  <c r="H244" i="4"/>
  <c r="H245" i="4"/>
  <c r="G244" i="4"/>
  <c r="G245" i="4"/>
  <c r="F244" i="4"/>
  <c r="F245" i="4"/>
  <c r="E244" i="4"/>
  <c r="E245" i="4"/>
  <c r="D244" i="4"/>
  <c r="D245" i="4"/>
  <c r="H267" i="4"/>
  <c r="G267" i="4"/>
  <c r="F267" i="4"/>
  <c r="E267" i="4"/>
  <c r="D267" i="4"/>
  <c r="C267" i="4"/>
  <c r="C244" i="4"/>
  <c r="C245" i="4"/>
  <c r="H200" i="4"/>
  <c r="G200" i="4"/>
  <c r="F200" i="4"/>
  <c r="C200" i="4"/>
  <c r="H110" i="4"/>
  <c r="H111" i="4"/>
  <c r="G110" i="4"/>
  <c r="G111" i="4"/>
  <c r="F110" i="4"/>
  <c r="F111" i="4"/>
  <c r="E110" i="4"/>
  <c r="E111" i="4"/>
  <c r="D110" i="4"/>
  <c r="D111" i="4"/>
  <c r="H133" i="4"/>
  <c r="G133" i="4"/>
  <c r="F133" i="4"/>
  <c r="E133" i="4"/>
  <c r="D133" i="4"/>
  <c r="C133" i="4"/>
  <c r="C110" i="4"/>
  <c r="C111" i="4"/>
  <c r="H66" i="4"/>
  <c r="G66" i="4"/>
  <c r="F66" i="4"/>
  <c r="E66" i="4"/>
  <c r="D66" i="4"/>
  <c r="C66" i="4"/>
  <c r="C67" i="4"/>
  <c r="D67" i="4"/>
  <c r="E67" i="4"/>
  <c r="F67" i="4"/>
  <c r="G67" i="4"/>
  <c r="H67" i="4"/>
  <c r="C106" i="4"/>
  <c r="D106" i="4"/>
  <c r="E106" i="4"/>
  <c r="F106" i="4"/>
  <c r="G106" i="4"/>
  <c r="H106" i="4"/>
  <c r="C107" i="4"/>
  <c r="D107" i="4"/>
  <c r="E107" i="4"/>
  <c r="F107" i="4"/>
  <c r="G107" i="4"/>
  <c r="H107" i="4"/>
  <c r="C108" i="4"/>
  <c r="D108" i="4"/>
  <c r="E108" i="4"/>
  <c r="F108" i="4"/>
  <c r="G108" i="4"/>
  <c r="H108" i="4"/>
  <c r="C109" i="4"/>
  <c r="D109" i="4"/>
  <c r="E109" i="4"/>
  <c r="F109" i="4"/>
  <c r="G109" i="4"/>
  <c r="H109" i="4"/>
  <c r="C112" i="4"/>
  <c r="D112" i="4"/>
  <c r="E112" i="4"/>
  <c r="F112" i="4"/>
  <c r="G112" i="4"/>
  <c r="H112" i="4"/>
  <c r="C113" i="4"/>
  <c r="D113" i="4"/>
  <c r="E113" i="4"/>
  <c r="F113" i="4"/>
  <c r="G113" i="4"/>
  <c r="H113" i="4"/>
  <c r="C114" i="4"/>
  <c r="D114" i="4"/>
  <c r="E114" i="4"/>
  <c r="F114" i="4"/>
  <c r="G114" i="4"/>
  <c r="H114" i="4"/>
  <c r="C115" i="4"/>
  <c r="D115" i="4"/>
  <c r="E115" i="4"/>
  <c r="F115" i="4"/>
  <c r="G115" i="4"/>
  <c r="H115" i="4"/>
  <c r="C116" i="4"/>
  <c r="D116" i="4"/>
  <c r="E116" i="4"/>
  <c r="F116" i="4"/>
  <c r="G116" i="4"/>
  <c r="H116" i="4"/>
  <c r="C117" i="4"/>
  <c r="D117" i="4"/>
  <c r="E117" i="4"/>
  <c r="F117" i="4"/>
  <c r="G117" i="4"/>
  <c r="H117" i="4"/>
  <c r="C118" i="4"/>
  <c r="D118" i="4"/>
  <c r="E118" i="4"/>
  <c r="F118" i="4"/>
  <c r="G118" i="4"/>
  <c r="H118" i="4"/>
  <c r="C119" i="4"/>
  <c r="D119" i="4"/>
  <c r="E119" i="4"/>
  <c r="F119" i="4"/>
  <c r="G119" i="4"/>
  <c r="H119" i="4"/>
  <c r="C120" i="4"/>
  <c r="D120" i="4"/>
  <c r="E120" i="4"/>
  <c r="F120" i="4"/>
  <c r="G120" i="4"/>
  <c r="H120" i="4"/>
  <c r="C121" i="4"/>
  <c r="D121" i="4"/>
  <c r="E121" i="4"/>
  <c r="F121" i="4"/>
  <c r="G121" i="4"/>
  <c r="H121" i="4"/>
  <c r="C122" i="4"/>
  <c r="D122" i="4"/>
  <c r="E122" i="4"/>
  <c r="F122" i="4"/>
  <c r="G122" i="4"/>
  <c r="H122" i="4"/>
  <c r="C123" i="4"/>
  <c r="D123" i="4"/>
  <c r="E123" i="4"/>
  <c r="F123" i="4"/>
  <c r="G123" i="4"/>
  <c r="H123" i="4"/>
  <c r="C124" i="4"/>
  <c r="D124" i="4"/>
  <c r="E124" i="4"/>
  <c r="F124" i="4"/>
  <c r="G124" i="4"/>
  <c r="H124" i="4"/>
  <c r="C125" i="4"/>
  <c r="D125" i="4"/>
  <c r="E125" i="4"/>
  <c r="F125" i="4"/>
  <c r="G125" i="4"/>
  <c r="H125" i="4"/>
  <c r="C126" i="4"/>
  <c r="D126" i="4"/>
  <c r="E126" i="4"/>
  <c r="F126" i="4"/>
  <c r="G126" i="4"/>
  <c r="H126" i="4"/>
  <c r="C127" i="4"/>
  <c r="D127" i="4"/>
  <c r="E127" i="4"/>
  <c r="F127" i="4"/>
  <c r="G127" i="4"/>
  <c r="H127" i="4"/>
  <c r="C128" i="4"/>
  <c r="D128" i="4"/>
  <c r="E128" i="4"/>
  <c r="F128" i="4"/>
  <c r="G128" i="4"/>
  <c r="H128" i="4"/>
  <c r="C129" i="4"/>
  <c r="D129" i="4"/>
  <c r="E129" i="4"/>
  <c r="F129" i="4"/>
  <c r="G129" i="4"/>
  <c r="H129" i="4"/>
  <c r="C130" i="4"/>
  <c r="D130" i="4"/>
  <c r="E130" i="4"/>
  <c r="F130" i="4"/>
  <c r="G130" i="4"/>
  <c r="H130" i="4"/>
  <c r="C131" i="4"/>
  <c r="D131" i="4"/>
  <c r="E131" i="4"/>
  <c r="F131" i="4"/>
  <c r="G131" i="4"/>
  <c r="H131" i="4"/>
  <c r="C132" i="4"/>
  <c r="D132" i="4"/>
  <c r="E132" i="4"/>
  <c r="F132" i="4"/>
  <c r="G132" i="4"/>
  <c r="H132" i="4"/>
  <c r="C134" i="4"/>
  <c r="D134" i="4"/>
  <c r="E134" i="4"/>
  <c r="F134" i="4"/>
  <c r="G134" i="4"/>
  <c r="H134" i="4"/>
  <c r="C201" i="4"/>
  <c r="D201" i="4"/>
  <c r="E201" i="4"/>
  <c r="F201" i="4"/>
  <c r="G201" i="4"/>
  <c r="H201" i="4"/>
  <c r="C240" i="4"/>
  <c r="D240" i="4"/>
  <c r="E240" i="4"/>
  <c r="F240" i="4"/>
  <c r="G240" i="4"/>
  <c r="H240" i="4"/>
  <c r="C241" i="4"/>
  <c r="D241" i="4"/>
  <c r="E241" i="4"/>
  <c r="F241" i="4"/>
  <c r="G241" i="4"/>
  <c r="H241" i="4"/>
  <c r="C242" i="4"/>
  <c r="D242" i="4"/>
  <c r="E242" i="4"/>
  <c r="F242" i="4"/>
  <c r="G242" i="4"/>
  <c r="H242" i="4"/>
  <c r="C243" i="4"/>
  <c r="D243" i="4"/>
  <c r="E243" i="4"/>
  <c r="F243" i="4"/>
  <c r="G243" i="4"/>
  <c r="H243" i="4"/>
  <c r="C246" i="4"/>
  <c r="D246" i="4"/>
  <c r="E246" i="4"/>
  <c r="F246" i="4"/>
  <c r="G246" i="4"/>
  <c r="H246" i="4"/>
  <c r="C247" i="4"/>
  <c r="D247" i="4"/>
  <c r="E247" i="4"/>
  <c r="F247" i="4"/>
  <c r="G247" i="4"/>
  <c r="H247" i="4"/>
  <c r="C248" i="4"/>
  <c r="D248" i="4"/>
  <c r="E248" i="4"/>
  <c r="F248" i="4"/>
  <c r="G248" i="4"/>
  <c r="H248" i="4"/>
  <c r="C249" i="4"/>
  <c r="D249" i="4"/>
  <c r="E249" i="4"/>
  <c r="F249" i="4"/>
  <c r="G249" i="4"/>
  <c r="H249" i="4"/>
  <c r="C250" i="4"/>
  <c r="D250" i="4"/>
  <c r="E250" i="4"/>
  <c r="F250" i="4"/>
  <c r="G250" i="4"/>
  <c r="H250" i="4"/>
  <c r="C251" i="4"/>
  <c r="D251" i="4"/>
  <c r="E251" i="4"/>
  <c r="F251" i="4"/>
  <c r="G251" i="4"/>
  <c r="H251" i="4"/>
  <c r="C252" i="4"/>
  <c r="D252" i="4"/>
  <c r="E252" i="4"/>
  <c r="F252" i="4"/>
  <c r="G252" i="4"/>
  <c r="H252" i="4"/>
  <c r="C253" i="4"/>
  <c r="D253" i="4"/>
  <c r="E253" i="4"/>
  <c r="F253" i="4"/>
  <c r="G253" i="4"/>
  <c r="H253" i="4"/>
  <c r="C254" i="4"/>
  <c r="D254" i="4"/>
  <c r="E254" i="4"/>
  <c r="F254" i="4"/>
  <c r="G254" i="4"/>
  <c r="H254" i="4"/>
  <c r="C255" i="4"/>
  <c r="D255" i="4"/>
  <c r="E255" i="4"/>
  <c r="F255" i="4"/>
  <c r="G255" i="4"/>
  <c r="H255" i="4"/>
  <c r="C256" i="4"/>
  <c r="D256" i="4"/>
  <c r="E256" i="4"/>
  <c r="F256" i="4"/>
  <c r="G256" i="4"/>
  <c r="H256" i="4"/>
  <c r="C257" i="4"/>
  <c r="D257" i="4"/>
  <c r="E257" i="4"/>
  <c r="F257" i="4"/>
  <c r="G257" i="4"/>
  <c r="H257" i="4"/>
  <c r="C258" i="4"/>
  <c r="D258" i="4"/>
  <c r="E258" i="4"/>
  <c r="F258" i="4"/>
  <c r="G258" i="4"/>
  <c r="H258" i="4"/>
  <c r="C259" i="4"/>
  <c r="D259" i="4"/>
  <c r="E259" i="4"/>
  <c r="F259" i="4"/>
  <c r="G259" i="4"/>
  <c r="H259" i="4"/>
  <c r="C260" i="4"/>
  <c r="D260" i="4"/>
  <c r="E260" i="4"/>
  <c r="F260" i="4"/>
  <c r="G260" i="4"/>
  <c r="H260" i="4"/>
  <c r="C261" i="4"/>
  <c r="D261" i="4"/>
  <c r="E261" i="4"/>
  <c r="F261" i="4"/>
  <c r="G261" i="4"/>
  <c r="H261" i="4"/>
  <c r="C262" i="4"/>
  <c r="D262" i="4"/>
  <c r="E262" i="4"/>
  <c r="F262" i="4"/>
  <c r="G262" i="4"/>
  <c r="H262" i="4"/>
  <c r="C263" i="4"/>
  <c r="D263" i="4"/>
  <c r="E263" i="4"/>
  <c r="F263" i="4"/>
  <c r="G263" i="4"/>
  <c r="H263" i="4"/>
  <c r="C264" i="4"/>
  <c r="D264" i="4"/>
  <c r="E264" i="4"/>
  <c r="F264" i="4"/>
  <c r="G264" i="4"/>
  <c r="H264" i="4"/>
  <c r="C265" i="4"/>
  <c r="D265" i="4"/>
  <c r="E265" i="4"/>
  <c r="F265" i="4"/>
  <c r="G265" i="4"/>
  <c r="H265" i="4"/>
  <c r="C266" i="4"/>
  <c r="D266" i="4"/>
  <c r="E266" i="4"/>
  <c r="F266" i="4"/>
  <c r="G266" i="4"/>
  <c r="H266" i="4"/>
  <c r="C268" i="4"/>
  <c r="D268" i="4"/>
  <c r="E268" i="4"/>
  <c r="F268" i="4"/>
  <c r="G268" i="4"/>
  <c r="H268" i="4"/>
  <c r="C346" i="4"/>
  <c r="C453" i="4"/>
  <c r="E453" i="4"/>
  <c r="F453" i="4"/>
  <c r="G453" i="4"/>
  <c r="H453" i="4"/>
  <c r="C454" i="4"/>
  <c r="E454" i="4"/>
  <c r="F454" i="4"/>
  <c r="G454" i="4"/>
  <c r="H454" i="4"/>
  <c r="C455" i="4"/>
  <c r="E455" i="4"/>
  <c r="F455" i="4"/>
  <c r="G455" i="4"/>
  <c r="H455" i="4"/>
  <c r="C456" i="4"/>
  <c r="E456" i="4"/>
  <c r="F456" i="4"/>
  <c r="G456" i="4"/>
  <c r="H456" i="4"/>
  <c r="C459" i="4"/>
  <c r="E459" i="4"/>
  <c r="F459" i="4"/>
  <c r="G459" i="4"/>
  <c r="H459" i="4"/>
  <c r="C460" i="4"/>
  <c r="E460" i="4"/>
  <c r="F460" i="4"/>
  <c r="G460" i="4"/>
  <c r="H460" i="4"/>
  <c r="C461" i="4"/>
  <c r="E461" i="4"/>
  <c r="F461" i="4"/>
  <c r="G461" i="4"/>
  <c r="H461" i="4"/>
  <c r="C462" i="4"/>
  <c r="E462" i="4"/>
  <c r="F462" i="4"/>
  <c r="G462" i="4"/>
  <c r="H462" i="4"/>
  <c r="C463" i="4"/>
  <c r="E463" i="4"/>
  <c r="F463" i="4"/>
  <c r="G463" i="4"/>
  <c r="H463" i="4"/>
  <c r="C464" i="4"/>
  <c r="E464" i="4"/>
  <c r="F464" i="4"/>
  <c r="G464" i="4"/>
  <c r="H464" i="4"/>
  <c r="C465" i="4"/>
  <c r="E465" i="4"/>
  <c r="F465" i="4"/>
  <c r="G465" i="4"/>
  <c r="H465" i="4"/>
  <c r="C466" i="4"/>
  <c r="E466" i="4"/>
  <c r="F466" i="4"/>
  <c r="G466" i="4"/>
  <c r="H466" i="4"/>
  <c r="C467" i="4"/>
  <c r="E467" i="4"/>
  <c r="F467" i="4"/>
  <c r="G467" i="4"/>
  <c r="H467" i="4"/>
  <c r="C468" i="4"/>
  <c r="E468" i="4"/>
  <c r="F468" i="4"/>
  <c r="G468" i="4"/>
  <c r="H468" i="4"/>
  <c r="C469" i="4"/>
  <c r="E469" i="4"/>
  <c r="F469" i="4"/>
  <c r="G469" i="4"/>
  <c r="H469" i="4"/>
  <c r="C470" i="4"/>
  <c r="E470" i="4"/>
  <c r="F470" i="4"/>
  <c r="G470" i="4"/>
  <c r="H470" i="4"/>
  <c r="C471" i="4"/>
  <c r="E471" i="4"/>
  <c r="F471" i="4"/>
  <c r="G471" i="4"/>
  <c r="H471" i="4"/>
  <c r="C472" i="4"/>
  <c r="E472" i="4"/>
  <c r="F472" i="4"/>
  <c r="G472" i="4"/>
  <c r="H472" i="4"/>
  <c r="C473" i="4"/>
  <c r="E473" i="4"/>
  <c r="F473" i="4"/>
  <c r="G473" i="4"/>
  <c r="H473" i="4"/>
  <c r="C474" i="4"/>
  <c r="E474" i="4"/>
  <c r="F474" i="4"/>
  <c r="G474" i="4"/>
  <c r="H474" i="4"/>
  <c r="C475" i="4"/>
  <c r="E475" i="4"/>
  <c r="F475" i="4"/>
  <c r="G475" i="4"/>
  <c r="H475" i="4"/>
  <c r="C476" i="4"/>
  <c r="E476" i="4"/>
  <c r="F476" i="4"/>
  <c r="G476" i="4"/>
  <c r="H476" i="4"/>
  <c r="C477" i="4"/>
  <c r="D477" i="4"/>
  <c r="E477" i="4"/>
  <c r="F477" i="4"/>
  <c r="G477" i="4"/>
  <c r="H477" i="4"/>
  <c r="C478" i="4"/>
  <c r="D478" i="4"/>
  <c r="E478" i="4"/>
  <c r="F478" i="4"/>
  <c r="G478" i="4"/>
  <c r="H478" i="4"/>
  <c r="C479" i="4"/>
  <c r="D479" i="4"/>
  <c r="E479" i="4"/>
  <c r="F479" i="4"/>
  <c r="G479" i="4"/>
  <c r="H479" i="4"/>
  <c r="D706" i="4"/>
  <c r="E706" i="4"/>
  <c r="F706" i="4"/>
  <c r="G706" i="4"/>
  <c r="H706" i="4"/>
  <c r="D707" i="4"/>
  <c r="E707" i="4"/>
  <c r="F707" i="4"/>
  <c r="G707" i="4"/>
  <c r="H707" i="4"/>
  <c r="D708" i="4"/>
  <c r="E708" i="4"/>
  <c r="F708" i="4"/>
  <c r="G708" i="4"/>
  <c r="H708" i="4"/>
  <c r="D711" i="4"/>
  <c r="E711" i="4"/>
  <c r="F711" i="4"/>
  <c r="G711" i="4"/>
  <c r="H711" i="4"/>
  <c r="D712" i="4"/>
  <c r="E712" i="4"/>
  <c r="F712" i="4"/>
  <c r="G712" i="4"/>
  <c r="H712" i="4"/>
  <c r="D713" i="4"/>
  <c r="E713" i="4"/>
  <c r="F713" i="4"/>
  <c r="G713" i="4"/>
  <c r="H713" i="4"/>
  <c r="D714" i="4"/>
  <c r="E714" i="4"/>
  <c r="F714" i="4"/>
  <c r="G714" i="4"/>
  <c r="H714" i="4"/>
  <c r="D715" i="4"/>
  <c r="E715" i="4"/>
  <c r="F715" i="4"/>
  <c r="G715" i="4"/>
  <c r="H715" i="4"/>
  <c r="D716" i="4"/>
  <c r="E716" i="4"/>
  <c r="F716" i="4"/>
  <c r="G716" i="4"/>
  <c r="H716" i="4"/>
  <c r="D717" i="4"/>
  <c r="E717" i="4"/>
  <c r="F717" i="4"/>
  <c r="G717" i="4"/>
  <c r="H717" i="4"/>
  <c r="D718" i="4"/>
  <c r="E718" i="4"/>
  <c r="F718" i="4"/>
  <c r="G718" i="4"/>
  <c r="H718" i="4"/>
  <c r="D719" i="4"/>
  <c r="E719" i="4"/>
  <c r="F719" i="4"/>
  <c r="G719" i="4"/>
  <c r="H719" i="4"/>
  <c r="D720" i="4"/>
  <c r="E720" i="4"/>
  <c r="F720" i="4"/>
  <c r="G720" i="4"/>
  <c r="H720" i="4"/>
  <c r="D721" i="4"/>
  <c r="E721" i="4"/>
  <c r="F721" i="4"/>
  <c r="G721" i="4"/>
  <c r="H721" i="4"/>
  <c r="D722" i="4"/>
  <c r="E722" i="4"/>
  <c r="F722" i="4"/>
  <c r="G722" i="4"/>
  <c r="H722" i="4"/>
  <c r="D723" i="4"/>
  <c r="E723" i="4"/>
  <c r="F723" i="4"/>
  <c r="G723" i="4"/>
  <c r="H723" i="4"/>
  <c r="D724" i="4"/>
  <c r="E724" i="4"/>
  <c r="F724" i="4"/>
  <c r="G724" i="4"/>
  <c r="H724" i="4"/>
  <c r="D725" i="4"/>
  <c r="E725" i="4"/>
  <c r="F725" i="4"/>
  <c r="G725" i="4"/>
  <c r="H725" i="4"/>
  <c r="D727" i="4"/>
  <c r="E727" i="4"/>
  <c r="F727" i="4"/>
  <c r="G727" i="4"/>
  <c r="H727" i="4"/>
  <c r="D728" i="4"/>
  <c r="E728" i="4"/>
  <c r="F728" i="4"/>
  <c r="G728" i="4"/>
  <c r="H728" i="4"/>
  <c r="C768" i="4"/>
  <c r="D768" i="4"/>
  <c r="E768" i="4"/>
  <c r="F768" i="4"/>
  <c r="G768" i="4"/>
  <c r="H768" i="4"/>
  <c r="C769" i="4"/>
  <c r="D769" i="4"/>
  <c r="E769" i="4"/>
  <c r="F769" i="4"/>
  <c r="G769" i="4"/>
  <c r="H769" i="4"/>
  <c r="C770" i="4"/>
  <c r="D770" i="4"/>
  <c r="E770" i="4"/>
  <c r="F770" i="4"/>
  <c r="G770" i="4"/>
  <c r="H770" i="4"/>
  <c r="H39" i="10"/>
  <c r="I52" i="10"/>
  <c r="J39" i="10"/>
  <c r="H52" i="10"/>
  <c r="F52" i="10"/>
  <c r="I39" i="10"/>
  <c r="G52" i="10"/>
  <c r="G39" i="10"/>
  <c r="F39" i="10"/>
  <c r="J52" i="10"/>
  <c r="J45" i="10" l="1"/>
  <c r="G45" i="10"/>
  <c r="G46" i="10"/>
  <c r="H45" i="10"/>
  <c r="J32" i="10"/>
  <c r="G33" i="10"/>
  <c r="I33" i="10"/>
  <c r="I32" i="10"/>
  <c r="G32" i="10"/>
  <c r="J34" i="10"/>
  <c r="E63" i="10"/>
  <c r="E47" i="10"/>
  <c r="E34" i="10"/>
  <c r="E46" i="10"/>
  <c r="E62" i="10"/>
  <c r="E33" i="10"/>
  <c r="J46" i="10"/>
  <c r="J33" i="10"/>
  <c r="F32" i="10"/>
  <c r="E61" i="10"/>
  <c r="E45" i="10"/>
  <c r="E32" i="10"/>
  <c r="H46" i="10"/>
  <c r="F46" i="10"/>
  <c r="F33" i="10"/>
  <c r="I46" i="10"/>
  <c r="H33" i="10"/>
  <c r="F62" i="10"/>
  <c r="I63" i="10"/>
  <c r="G47" i="10"/>
  <c r="H34" i="10"/>
  <c r="I47" i="10"/>
  <c r="I34" i="10"/>
  <c r="G34" i="10"/>
  <c r="F47" i="10"/>
  <c r="F45" i="10"/>
  <c r="F34" i="10"/>
  <c r="J47" i="10"/>
  <c r="H47" i="10"/>
  <c r="J61" i="10"/>
  <c r="H62" i="10"/>
  <c r="J62" i="10"/>
  <c r="I62" i="10"/>
  <c r="G63" i="10"/>
  <c r="G62" i="10"/>
  <c r="H63" i="10"/>
  <c r="D559" i="4"/>
  <c r="F63" i="10"/>
  <c r="I45" i="10"/>
  <c r="H61" i="10"/>
  <c r="F61" i="10"/>
  <c r="G61" i="10"/>
  <c r="J63" i="10"/>
  <c r="I61" i="10"/>
  <c r="G51" i="10" l="1"/>
  <c r="G54" i="10" s="1"/>
  <c r="G55" i="10" s="1"/>
  <c r="F53" i="15" s="1"/>
  <c r="J38" i="10"/>
  <c r="J41" i="10" s="1"/>
  <c r="J42" i="10" s="1"/>
  <c r="I49" i="15" s="1"/>
  <c r="E24" i="15"/>
  <c r="H38" i="10"/>
  <c r="H41" i="10" s="1"/>
  <c r="H42" i="10" s="1"/>
  <c r="G49" i="15" s="1"/>
  <c r="F24" i="15"/>
  <c r="G38" i="10"/>
  <c r="G41" i="10" s="1"/>
  <c r="I38" i="10"/>
  <c r="I41" i="10" s="1"/>
  <c r="I42" i="10" s="1"/>
  <c r="H49" i="15" s="1"/>
  <c r="I24" i="15"/>
  <c r="J51" i="10"/>
  <c r="J54" i="10" s="1"/>
  <c r="J55" i="10" s="1"/>
  <c r="I53" i="15" s="1"/>
  <c r="E51" i="10"/>
  <c r="H51" i="10"/>
  <c r="H54" i="10" s="1"/>
  <c r="H55" i="10" s="1"/>
  <c r="G53" i="15" s="1"/>
  <c r="E67" i="10"/>
  <c r="E38" i="10"/>
  <c r="E41" i="10" s="1"/>
  <c r="E42" i="10" s="1"/>
  <c r="D49" i="15" s="1"/>
  <c r="F38" i="10"/>
  <c r="F41" i="10" s="1"/>
  <c r="G29" i="15"/>
  <c r="I51" i="10"/>
  <c r="I54" i="10" s="1"/>
  <c r="I56" i="10" s="1"/>
  <c r="H54" i="15" s="1"/>
  <c r="F51" i="10"/>
  <c r="F54" i="10" s="1"/>
  <c r="F56" i="10" s="1"/>
  <c r="E54" i="15" s="1"/>
  <c r="G24" i="15"/>
  <c r="J67" i="10"/>
  <c r="J70" i="10" s="1"/>
  <c r="J71" i="10" s="1"/>
  <c r="I58" i="15" s="1"/>
  <c r="I67" i="10"/>
  <c r="I70" i="10" s="1"/>
  <c r="I71" i="10" s="1"/>
  <c r="H58" i="15" s="1"/>
  <c r="G67" i="10"/>
  <c r="G70" i="10" s="1"/>
  <c r="G72" i="10" s="1"/>
  <c r="F59" i="15" s="1"/>
  <c r="H67" i="10"/>
  <c r="H70" i="10" s="1"/>
  <c r="H71" i="10" s="1"/>
  <c r="G58" i="15" s="1"/>
  <c r="F67" i="10"/>
  <c r="F70" i="10" s="1"/>
  <c r="H24" i="15" l="1"/>
  <c r="G42" i="10"/>
  <c r="F49" i="15" s="1"/>
  <c r="H56" i="10"/>
  <c r="G54" i="15" s="1"/>
  <c r="I28" i="15"/>
  <c r="H28" i="15"/>
  <c r="F28" i="15"/>
  <c r="F42" i="10"/>
  <c r="E49" i="15" s="1"/>
  <c r="E70" i="10"/>
  <c r="E71" i="10" s="1"/>
  <c r="D58" i="15" s="1"/>
  <c r="E54" i="10"/>
  <c r="E55" i="10" s="1"/>
  <c r="D53" i="15" s="1"/>
  <c r="F34" i="15"/>
  <c r="I34" i="15"/>
  <c r="E34" i="15"/>
  <c r="J56" i="10"/>
  <c r="I29" i="15"/>
  <c r="F71" i="10"/>
  <c r="E58" i="15" s="1"/>
  <c r="G56" i="10"/>
  <c r="F72" i="10"/>
  <c r="E59" i="15" s="1"/>
  <c r="G71" i="10"/>
  <c r="H72" i="10"/>
  <c r="J72" i="10"/>
  <c r="H29" i="15"/>
  <c r="F29" i="15"/>
  <c r="I55" i="10"/>
  <c r="F55" i="10"/>
  <c r="I72" i="10"/>
  <c r="H57" i="10" l="1"/>
  <c r="G55" i="15" s="1"/>
  <c r="I73" i="10"/>
  <c r="H60" i="15" s="1"/>
  <c r="H59" i="15"/>
  <c r="G73" i="10"/>
  <c r="F60" i="15" s="1"/>
  <c r="F58" i="15"/>
  <c r="J73" i="10"/>
  <c r="I60" i="15" s="1"/>
  <c r="I59" i="15"/>
  <c r="H73" i="10"/>
  <c r="G60" i="15" s="1"/>
  <c r="G59" i="15"/>
  <c r="G57" i="10"/>
  <c r="F55" i="15" s="1"/>
  <c r="F54" i="15"/>
  <c r="J57" i="10"/>
  <c r="I55" i="15" s="1"/>
  <c r="I54" i="15"/>
  <c r="F57" i="10"/>
  <c r="E55" i="15" s="1"/>
  <c r="E53" i="15"/>
  <c r="I57" i="10"/>
  <c r="H55" i="15" s="1"/>
  <c r="H53" i="15"/>
  <c r="G33" i="15"/>
  <c r="I30" i="15"/>
  <c r="G28" i="15"/>
  <c r="G30" i="15"/>
  <c r="F30" i="15"/>
  <c r="H30" i="15"/>
  <c r="F73" i="10"/>
  <c r="E60" i="15" s="1"/>
  <c r="E56" i="10"/>
  <c r="E72" i="10"/>
  <c r="G34" i="15"/>
  <c r="E35" i="15"/>
  <c r="H34" i="15"/>
  <c r="E73" i="10" l="1"/>
  <c r="D60" i="15" s="1"/>
  <c r="D59" i="15"/>
  <c r="E57" i="10"/>
  <c r="D55" i="15" s="1"/>
  <c r="D54" i="15"/>
  <c r="I33" i="15"/>
  <c r="I35" i="15"/>
  <c r="F33" i="15"/>
  <c r="F35" i="15"/>
  <c r="G35" i="15"/>
  <c r="E33" i="15"/>
  <c r="H33" i="15" l="1"/>
  <c r="H35" i="15"/>
  <c r="E29" i="15"/>
  <c r="E30" i="15" l="1"/>
  <c r="E28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Fernando Tejada</author>
    <author>GERENCIA GENERAL</author>
  </authors>
  <commentList>
    <comment ref="G16" authorId="0" shapeId="0" xr:uid="{00000000-0006-0000-0000-000001000000}">
      <text>
        <r>
          <rPr>
            <sz val="14"/>
            <color rgb="FF000000"/>
            <rFont val="Tahoma"/>
            <family val="2"/>
          </rPr>
          <t>Máximo: 2</t>
        </r>
      </text>
    </comment>
    <comment ref="J16" authorId="1" shapeId="0" xr:uid="{00000000-0006-0000-0000-000002000000}">
      <text>
        <r>
          <rPr>
            <sz val="14"/>
            <color rgb="FF000000"/>
            <rFont val="Arial"/>
            <family val="2"/>
          </rPr>
          <t xml:space="preserve">ELEGIBILIDAD:
</t>
        </r>
        <r>
          <rPr>
            <sz val="14"/>
            <color rgb="FF000000"/>
            <rFont val="Arial"/>
            <family val="2"/>
          </rPr>
          <t>Hijos menores de 24 años que sean solteros y estudiantes de tiempo completo</t>
        </r>
      </text>
    </comment>
    <comment ref="G18" authorId="1" shapeId="0" xr:uid="{00000000-0006-0000-0000-000003000000}">
      <text>
        <r>
          <rPr>
            <sz val="14"/>
            <color rgb="FF000000"/>
            <rFont val="Arial"/>
            <family val="2"/>
          </rPr>
          <t xml:space="preserve">ELEGIBILIDAD:
</t>
        </r>
        <r>
          <rPr>
            <sz val="14"/>
            <color rgb="FF000000"/>
            <rFont val="Arial"/>
            <family val="2"/>
          </rPr>
          <t xml:space="preserve">Entre 18 y 73 años de edad
</t>
        </r>
      </text>
    </comment>
    <comment ref="J18" authorId="1" shapeId="0" xr:uid="{00000000-0006-0000-0000-000004000000}">
      <text>
        <r>
          <rPr>
            <sz val="14"/>
            <color rgb="FF000000"/>
            <rFont val="Arial"/>
            <family val="2"/>
          </rPr>
          <t xml:space="preserve">ELEGIBILIDAD:
</t>
        </r>
        <r>
          <rPr>
            <sz val="14"/>
            <color rgb="FF000000"/>
            <rFont val="Arial"/>
            <family val="2"/>
          </rPr>
          <t xml:space="preserve">Entre 18 y 73 años de edad
</t>
        </r>
      </text>
    </comment>
  </commentList>
</comments>
</file>

<file path=xl/sharedStrings.xml><?xml version="1.0" encoding="utf-8"?>
<sst xmlns="http://schemas.openxmlformats.org/spreadsheetml/2006/main" count="643" uniqueCount="150">
  <si>
    <t>EDAD</t>
  </si>
  <si>
    <t>Hijos</t>
  </si>
  <si>
    <t>Transplante de organos</t>
  </si>
  <si>
    <t>Rider Comp. Maternidad</t>
  </si>
  <si>
    <t xml:space="preserve"> </t>
  </si>
  <si>
    <t>-  29</t>
  </si>
  <si>
    <t>-  34</t>
  </si>
  <si>
    <t>-  39</t>
  </si>
  <si>
    <t>-  44</t>
  </si>
  <si>
    <t>-  49</t>
  </si>
  <si>
    <t>-  54</t>
  </si>
  <si>
    <t>-  59</t>
  </si>
  <si>
    <t>o más</t>
  </si>
  <si>
    <t>Hijo</t>
  </si>
  <si>
    <t>Hijos o más</t>
  </si>
  <si>
    <t>Tarifas Semestrales</t>
  </si>
  <si>
    <t>Tarifas Anuales</t>
  </si>
  <si>
    <t>TARIFAS ANUALES</t>
  </si>
  <si>
    <t>DW1</t>
  </si>
  <si>
    <t>DW2</t>
  </si>
  <si>
    <t>DW3</t>
  </si>
  <si>
    <t>DW4</t>
  </si>
  <si>
    <t>DW5</t>
  </si>
  <si>
    <t>DW6</t>
  </si>
  <si>
    <t xml:space="preserve">TARIFAS SEMESTRALES </t>
  </si>
  <si>
    <t>DIAMOND (LATINAMERICA ONLY)</t>
  </si>
  <si>
    <t>DL1</t>
  </si>
  <si>
    <t>DL2</t>
  </si>
  <si>
    <t>DL3</t>
  </si>
  <si>
    <t>DL4</t>
  </si>
  <si>
    <t>DL5</t>
  </si>
  <si>
    <t>DL6</t>
  </si>
  <si>
    <t>CW1</t>
  </si>
  <si>
    <t>CW2</t>
  </si>
  <si>
    <t>CW3</t>
  </si>
  <si>
    <t>CW4</t>
  </si>
  <si>
    <t>CW5</t>
  </si>
  <si>
    <t>CW6</t>
  </si>
  <si>
    <t>COMPLETE (LATINAMERICA ONLY)</t>
  </si>
  <si>
    <t>CL1</t>
  </si>
  <si>
    <t>CL2</t>
  </si>
  <si>
    <t>CL3</t>
  </si>
  <si>
    <t>CL4</t>
  </si>
  <si>
    <t>CL5</t>
  </si>
  <si>
    <t>CL6</t>
  </si>
  <si>
    <t>AW1</t>
  </si>
  <si>
    <t>AW2</t>
  </si>
  <si>
    <t>AW3</t>
  </si>
  <si>
    <t>AW4</t>
  </si>
  <si>
    <t>AW5</t>
  </si>
  <si>
    <t>AW6</t>
  </si>
  <si>
    <t>ADVANTAGE (LATINAMERICA ONLY)</t>
  </si>
  <si>
    <t>AL1</t>
  </si>
  <si>
    <t>AL2</t>
  </si>
  <si>
    <t>AL3</t>
  </si>
  <si>
    <t>AL4</t>
  </si>
  <si>
    <t>AL5</t>
  </si>
  <si>
    <t>AL6</t>
  </si>
  <si>
    <t>SE1</t>
  </si>
  <si>
    <t>SE2</t>
  </si>
  <si>
    <t>SE3</t>
  </si>
  <si>
    <t>SE4</t>
  </si>
  <si>
    <t>SE5</t>
  </si>
  <si>
    <t>SE6</t>
  </si>
  <si>
    <t>ET1</t>
  </si>
  <si>
    <t>ET2</t>
  </si>
  <si>
    <t>ET3</t>
  </si>
  <si>
    <t>ET4</t>
  </si>
  <si>
    <t>ET5</t>
  </si>
  <si>
    <t>ET6</t>
  </si>
  <si>
    <t>FACTOR SEMESTRAL :</t>
  </si>
  <si>
    <t>PLAN 1</t>
  </si>
  <si>
    <t>PLAN 2</t>
  </si>
  <si>
    <t>PLAN 3</t>
  </si>
  <si>
    <t>PLAN 4</t>
  </si>
  <si>
    <t>PLAN 5</t>
  </si>
  <si>
    <t>PLAN 6</t>
  </si>
  <si>
    <t>Deducibles</t>
  </si>
  <si>
    <t>-  24</t>
  </si>
  <si>
    <t>Fuera del pais de residencia</t>
  </si>
  <si>
    <t>Dentro del pais de residencia</t>
  </si>
  <si>
    <t>n/a</t>
  </si>
  <si>
    <t>IVA (12%)</t>
  </si>
  <si>
    <t>Cotización de Seguro Médico Internacional - BUPA Guatemala</t>
  </si>
  <si>
    <t>Deductible Waiver</t>
  </si>
  <si>
    <t>o mas</t>
  </si>
  <si>
    <t>BUPA COMPLETE GUATEMALA</t>
  </si>
  <si>
    <t>BUPA SECURE GUATEMALA</t>
  </si>
  <si>
    <t>BUPA BLUE 500 GUATEMALA</t>
  </si>
  <si>
    <t>BUPA BLUE 100 GUATEMALA</t>
  </si>
  <si>
    <t>Descuento:</t>
  </si>
  <si>
    <t>Edad de Cónyuge:</t>
  </si>
  <si>
    <t>Agente / Agencia</t>
  </si>
  <si>
    <t>Intermediario:</t>
  </si>
  <si>
    <t>Numero de Adultos:</t>
  </si>
  <si>
    <t>Numero de Hijos:</t>
  </si>
  <si>
    <t>Edad de Titular:</t>
  </si>
  <si>
    <t>Edad de Conyuge:</t>
  </si>
  <si>
    <t>Cotización de Seguro Médico Internacional</t>
  </si>
  <si>
    <t>Nombre del Asegurado:</t>
  </si>
  <si>
    <t>Fecha:</t>
  </si>
  <si>
    <t>Primas Hijos</t>
  </si>
  <si>
    <t>Costo Administrativo Anual</t>
  </si>
  <si>
    <t>Anexo: Complicaciones de Maternidad</t>
  </si>
  <si>
    <t>TOTAL</t>
  </si>
  <si>
    <t>Anexo: Trasplante Organos</t>
  </si>
  <si>
    <t>Prima Titular</t>
  </si>
  <si>
    <t>Prima Cónyuge</t>
  </si>
  <si>
    <t>PRIMA NETA</t>
  </si>
  <si>
    <t>Anexo: Eliminacion de Deducible</t>
  </si>
  <si>
    <t>Número de Hijos:</t>
  </si>
  <si>
    <t>Número de Adultos:</t>
  </si>
  <si>
    <t xml:space="preserve"> Edad de Titular:</t>
  </si>
  <si>
    <t>Bupa Guatemala, Compañía de Seguros, S.A.</t>
  </si>
  <si>
    <t>5 Avenida 5-55 Zona 14, Europlaza World Business Center, Torre 3, Nivel 11, Guatemala</t>
  </si>
  <si>
    <t>PBX: 2300-8000 / www.bupasalud.com / servicioguatemala@bupalatinamerica.com</t>
  </si>
  <si>
    <t>Eliminación de Deducible</t>
  </si>
  <si>
    <t>Nombre</t>
  </si>
  <si>
    <t>Este presupuesto solamente tiene carácter informativo y en ningún momento expresa compromiso legal para suministrarle cobertura de seguro. La emisión de una póliza de seguro Bupa está sujeta a todas las evaluaciones de riesgo por parte de Bupa y a la recepción de todos los pagos de prima requeridos.</t>
  </si>
  <si>
    <t>FACTOR TRIMESTRAL :</t>
  </si>
  <si>
    <t>TARIFAS TRIMESTRALES</t>
  </si>
  <si>
    <t>Tarifas Trimestrales</t>
  </si>
  <si>
    <t>CLASSIC GUATEMALA</t>
  </si>
  <si>
    <t>Descuento (15%)</t>
  </si>
  <si>
    <t>OK</t>
  </si>
  <si>
    <t>PENDIENTE</t>
  </si>
  <si>
    <t>?</t>
  </si>
  <si>
    <t>Classic Care</t>
  </si>
  <si>
    <t>Pegar cifras aquí</t>
  </si>
  <si>
    <t>Bupa Essential Care</t>
  </si>
  <si>
    <t>ESSENTIAL CARE GUATEMALA</t>
  </si>
  <si>
    <t>BUPA CLASSIC CARE GUATEMALA</t>
  </si>
  <si>
    <t>(1ra Cuota)</t>
  </si>
  <si>
    <t>(2da Cuota)</t>
  </si>
  <si>
    <t>(2da a 4ta Cuota)</t>
  </si>
  <si>
    <t>DEDUCIBLES</t>
  </si>
  <si>
    <t>BUPA Essential Care</t>
  </si>
  <si>
    <t>Trasplante de Órganos</t>
  </si>
  <si>
    <t>Essential Care</t>
  </si>
  <si>
    <t>TARIFAS SEMIANUALES</t>
  </si>
  <si>
    <t>1ra. Cuota</t>
  </si>
  <si>
    <t>2da. Cuota</t>
  </si>
  <si>
    <t>2da. a 4ta. Cuota</t>
  </si>
  <si>
    <t>Complicaciones de Maternidad (planes 1, 2, y 3)</t>
  </si>
  <si>
    <t>Nombre del Asegurado Principal:</t>
  </si>
  <si>
    <t>Tarifas en US $ -   Efectivas partir del 1ro de enero de  2023</t>
  </si>
  <si>
    <t>Tarifas en US $ -  Efectivas a partir del 1ro de enero de  2023</t>
  </si>
  <si>
    <t>INGRESE LOS DATOS DEL PROPUESTO ASEGURADO:</t>
  </si>
  <si>
    <t>INGRESE EL NOMBRE DE LA AGENCIA ASESORA:</t>
  </si>
  <si>
    <t>ESCOJA EL PRODUCTO PARA VISUALIZAR LA COTIZACION RESPECTIVA: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</si>
</sst>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300A]d&quot; de &quot;mmmm&quot; de &quot;yyyy;@"/>
    <numFmt numFmtId="165" formatCode="[$-409]d\-m\-yy\ h:mm\ AM/PM;@"/>
    <numFmt numFmtId="166" formatCode="#,##0_ ;\-#,##0\ "/>
    <numFmt numFmtId="167" formatCode="_([$$-409]* #,##0.00_);_([$$-409]* \(#,##0.00\);_([$$-409]* &quot;-&quot;??_);_(@_)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Microsoft Sans Serif"/>
      <family val="2"/>
    </font>
    <font>
      <b/>
      <sz val="14"/>
      <name val="Microsoft Sans Serif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30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4"/>
      <color indexed="9"/>
      <name val="Arial"/>
      <family val="2"/>
    </font>
    <font>
      <b/>
      <sz val="14"/>
      <color theme="0"/>
      <name val="Arial"/>
      <family val="2"/>
    </font>
    <font>
      <sz val="14"/>
      <color indexed="8"/>
      <name val="Arial"/>
      <family val="2"/>
    </font>
    <font>
      <sz val="14"/>
      <color theme="0"/>
      <name val="Arial"/>
      <family val="2"/>
    </font>
    <font>
      <b/>
      <sz val="14"/>
      <color indexed="8"/>
      <name val="Arial"/>
      <family val="2"/>
    </font>
    <font>
      <b/>
      <sz val="14"/>
      <color rgb="FF1363B1"/>
      <name val="Arial"/>
      <family val="2"/>
    </font>
    <font>
      <b/>
      <sz val="14"/>
      <color rgb="FF0070C0"/>
      <name val="Arial"/>
      <family val="2"/>
    </font>
    <font>
      <sz val="11"/>
      <name val="Arial"/>
      <family val="2"/>
    </font>
    <font>
      <sz val="20"/>
      <name val="Arial"/>
      <family val="2"/>
    </font>
    <font>
      <b/>
      <sz val="18"/>
      <color theme="0"/>
      <name val="Arial"/>
      <family val="2"/>
    </font>
    <font>
      <sz val="10"/>
      <color rgb="FF000000"/>
      <name val="Calibri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Microsoft Sans Serif"/>
      <family val="2"/>
    </font>
    <font>
      <b/>
      <sz val="14"/>
      <color theme="1"/>
      <name val="Arial"/>
      <family val="2"/>
    </font>
    <font>
      <sz val="24"/>
      <name val="Arial"/>
      <family val="2"/>
    </font>
    <font>
      <b/>
      <sz val="16"/>
      <color rgb="FF00B0F0"/>
      <name val="Arial"/>
      <family val="2"/>
    </font>
    <font>
      <sz val="12"/>
      <color theme="0"/>
      <name val="Arial"/>
      <family val="2"/>
    </font>
    <font>
      <sz val="14"/>
      <color rgb="FF000000"/>
      <name val="Tahoma"/>
      <family val="2"/>
    </font>
    <font>
      <sz val="14"/>
      <color rgb="FF000000"/>
      <name val="Arial"/>
      <family val="2"/>
    </font>
    <font>
      <b/>
      <sz val="16"/>
      <color theme="0"/>
      <name val="Arial"/>
      <family val="2"/>
    </font>
    <font>
      <b/>
      <sz val="28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32549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9C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51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4659260841701"/>
      </top>
      <bottom style="thin">
        <color theme="0" tint="-4.9989318521683403E-2"/>
      </bottom>
      <diagonal/>
    </border>
    <border>
      <left style="thin">
        <color theme="0" tint="-0.24994659260841701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F2F2F2"/>
      </left>
      <right style="thin">
        <color rgb="FFF2F2F2"/>
      </right>
      <top style="thin">
        <color rgb="FFBFBFBF"/>
      </top>
      <bottom style="thin">
        <color rgb="FFF2F2F2"/>
      </bottom>
      <diagonal/>
    </border>
    <border>
      <left style="thin">
        <color rgb="FFF2F2F2"/>
      </left>
      <right style="thin">
        <color rgb="FFF2F2F2"/>
      </right>
      <top/>
      <bottom style="thin">
        <color rgb="FFF2F2F2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auto="1"/>
      </top>
      <bottom/>
      <diagonal/>
    </border>
    <border>
      <left/>
      <right style="thin">
        <color theme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ck">
        <color rgb="FF0070C0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 style="thin">
        <color theme="0" tint="-4.9989318521683403E-2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6">
    <xf numFmtId="0" fontId="0" fillId="0" borderId="0"/>
    <xf numFmtId="44" fontId="6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3" fontId="9" fillId="0" borderId="0" applyFont="0" applyFill="0" applyBorder="0" applyAlignment="0" applyProtection="0"/>
    <xf numFmtId="0" fontId="13" fillId="0" borderId="0">
      <alignment vertical="top"/>
    </xf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top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" fillId="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33" fillId="0" borderId="0" applyFont="0" applyFill="0" applyBorder="0" applyAlignment="0" applyProtection="0"/>
  </cellStyleXfs>
  <cellXfs count="299">
    <xf numFmtId="0" fontId="0" fillId="0" borderId="0" xfId="0"/>
    <xf numFmtId="0" fontId="9" fillId="0" borderId="0" xfId="0" applyFont="1"/>
    <xf numFmtId="0" fontId="10" fillId="0" borderId="1" xfId="0" applyFont="1" applyBorder="1" applyAlignment="1">
      <alignment horizontal="center"/>
    </xf>
    <xf numFmtId="0" fontId="9" fillId="0" borderId="2" xfId="0" applyFont="1" applyBorder="1"/>
    <xf numFmtId="0" fontId="10" fillId="0" borderId="0" xfId="0" applyFont="1"/>
    <xf numFmtId="0" fontId="9" fillId="0" borderId="0" xfId="0" quotePrefix="1" applyFont="1"/>
    <xf numFmtId="44" fontId="9" fillId="0" borderId="0" xfId="1" applyFont="1" applyFill="1" applyBorder="1" applyAlignment="1" applyProtection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/>
    <xf numFmtId="0" fontId="9" fillId="0" borderId="4" xfId="0" quotePrefix="1" applyFont="1" applyBorder="1"/>
    <xf numFmtId="44" fontId="9" fillId="0" borderId="0" xfId="0" applyNumberFormat="1" applyFont="1"/>
    <xf numFmtId="0" fontId="10" fillId="3" borderId="1" xfId="0" applyFont="1" applyFill="1" applyBorder="1" applyAlignment="1">
      <alignment horizontal="center"/>
    </xf>
    <xf numFmtId="0" fontId="9" fillId="3" borderId="2" xfId="0" applyFont="1" applyFill="1" applyBorder="1"/>
    <xf numFmtId="0" fontId="10" fillId="3" borderId="0" xfId="0" applyFont="1" applyFill="1"/>
    <xf numFmtId="0" fontId="10" fillId="3" borderId="0" xfId="0" applyFont="1" applyFill="1" applyAlignment="1">
      <alignment horizontal="center"/>
    </xf>
    <xf numFmtId="44" fontId="10" fillId="3" borderId="1" xfId="1" applyFont="1" applyFill="1" applyBorder="1" applyAlignment="1" applyProtection="1">
      <alignment horizontal="center"/>
    </xf>
    <xf numFmtId="0" fontId="9" fillId="3" borderId="0" xfId="0" quotePrefix="1" applyFont="1" applyFill="1"/>
    <xf numFmtId="44" fontId="9" fillId="3" borderId="0" xfId="1" applyFont="1" applyFill="1" applyBorder="1" applyAlignment="1" applyProtection="1">
      <alignment horizontal="center"/>
    </xf>
    <xf numFmtId="44" fontId="9" fillId="3" borderId="1" xfId="1" applyFont="1" applyFill="1" applyBorder="1" applyAlignment="1" applyProtection="1">
      <alignment horizontal="center"/>
    </xf>
    <xf numFmtId="0" fontId="9" fillId="3" borderId="0" xfId="0" applyFont="1" applyFill="1"/>
    <xf numFmtId="0" fontId="9" fillId="3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3" xfId="0" applyFont="1" applyFill="1" applyBorder="1"/>
    <xf numFmtId="0" fontId="9" fillId="3" borderId="4" xfId="0" quotePrefix="1" applyFont="1" applyFill="1" applyBorder="1"/>
    <xf numFmtId="44" fontId="9" fillId="3" borderId="4" xfId="1" applyFont="1" applyFill="1" applyBorder="1" applyAlignment="1" applyProtection="1">
      <alignment horizontal="center"/>
    </xf>
    <xf numFmtId="44" fontId="9" fillId="3" borderId="5" xfId="1" applyFont="1" applyFill="1" applyBorder="1" applyAlignment="1" applyProtection="1">
      <alignment horizontal="center"/>
    </xf>
    <xf numFmtId="43" fontId="14" fillId="3" borderId="9" xfId="359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6" fillId="0" borderId="0" xfId="0" applyFont="1"/>
    <xf numFmtId="0" fontId="6" fillId="0" borderId="0" xfId="0" quotePrefix="1" applyFont="1"/>
    <xf numFmtId="166" fontId="15" fillId="3" borderId="0" xfId="361" applyNumberFormat="1" applyFont="1" applyFill="1" applyBorder="1" applyAlignment="1" applyProtection="1">
      <alignment horizontal="right" vertical="center" wrapText="1"/>
      <protection hidden="1"/>
    </xf>
    <xf numFmtId="0" fontId="6" fillId="0" borderId="4" xfId="0" quotePrefix="1" applyFont="1" applyBorder="1"/>
    <xf numFmtId="9" fontId="12" fillId="4" borderId="0" xfId="362" applyFont="1" applyFill="1" applyBorder="1" applyAlignment="1" applyProtection="1">
      <alignment horizontal="center"/>
      <protection locked="0"/>
    </xf>
    <xf numFmtId="9" fontId="6" fillId="0" borderId="0" xfId="362" applyFont="1" applyFill="1" applyBorder="1" applyAlignment="1" applyProtection="1">
      <alignment horizontal="center"/>
    </xf>
    <xf numFmtId="43" fontId="14" fillId="6" borderId="19" xfId="365" applyFont="1" applyFill="1" applyBorder="1" applyAlignment="1">
      <alignment vertical="center"/>
    </xf>
    <xf numFmtId="0" fontId="8" fillId="0" borderId="0" xfId="0" applyFont="1" applyAlignment="1" applyProtection="1">
      <alignment horizontal="right" vertical="center"/>
      <protection locked="0"/>
    </xf>
    <xf numFmtId="9" fontId="20" fillId="0" borderId="0" xfId="0" applyNumberFormat="1" applyFont="1" applyAlignment="1" applyProtection="1">
      <alignment horizontal="center" vertical="center"/>
      <protection locked="0"/>
    </xf>
    <xf numFmtId="0" fontId="20" fillId="0" borderId="0" xfId="0" applyFont="1" applyProtection="1">
      <protection locked="0" hidden="1"/>
    </xf>
    <xf numFmtId="0" fontId="8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0" fillId="0" borderId="0" xfId="0" applyFont="1" applyProtection="1">
      <protection hidden="1"/>
    </xf>
    <xf numFmtId="0" fontId="20" fillId="0" borderId="0" xfId="0" applyFont="1"/>
    <xf numFmtId="0" fontId="20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right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8" fillId="0" borderId="0" xfId="0" applyFo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14" fontId="20" fillId="0" borderId="0" xfId="0" applyNumberFormat="1" applyFont="1" applyAlignment="1">
      <alignment horizontal="center" vertical="center"/>
    </xf>
    <xf numFmtId="14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9" fontId="20" fillId="0" borderId="0" xfId="0" applyNumberFormat="1" applyFont="1" applyAlignment="1">
      <alignment horizontal="center" vertical="center"/>
    </xf>
    <xf numFmtId="0" fontId="8" fillId="0" borderId="0" xfId="0" applyFont="1" applyAlignment="1" applyProtection="1">
      <alignment vertical="center"/>
      <protection hidden="1"/>
    </xf>
    <xf numFmtId="165" fontId="20" fillId="0" borderId="0" xfId="0" applyNumberFormat="1" applyFont="1" applyProtection="1">
      <protection hidden="1"/>
    </xf>
    <xf numFmtId="0" fontId="20" fillId="0" borderId="0" xfId="0" applyFont="1" applyAlignment="1" applyProtection="1">
      <alignment horizontal="left"/>
      <protection hidden="1"/>
    </xf>
    <xf numFmtId="0" fontId="25" fillId="0" borderId="0" xfId="0" applyFont="1" applyProtection="1">
      <protection locked="0" hidden="1"/>
    </xf>
    <xf numFmtId="0" fontId="20" fillId="0" borderId="0" xfId="0" applyFont="1" applyProtection="1">
      <protection locked="0"/>
    </xf>
    <xf numFmtId="44" fontId="20" fillId="0" borderId="13" xfId="1" applyFont="1" applyFill="1" applyBorder="1" applyAlignment="1" applyProtection="1">
      <alignment vertical="center"/>
      <protection hidden="1"/>
    </xf>
    <xf numFmtId="44" fontId="20" fillId="0" borderId="0" xfId="1" applyFont="1" applyFill="1" applyBorder="1" applyAlignment="1" applyProtection="1">
      <alignment horizontal="center" vertical="center"/>
      <protection hidden="1"/>
    </xf>
    <xf numFmtId="44" fontId="20" fillId="0" borderId="0" xfId="1" applyFont="1" applyFill="1" applyBorder="1" applyAlignment="1" applyProtection="1">
      <alignment vertical="center"/>
      <protection hidden="1"/>
    </xf>
    <xf numFmtId="44" fontId="20" fillId="0" borderId="14" xfId="1" applyFont="1" applyFill="1" applyBorder="1" applyAlignment="1" applyProtection="1">
      <alignment vertical="center"/>
      <protection hidden="1"/>
    </xf>
    <xf numFmtId="44" fontId="20" fillId="0" borderId="10" xfId="1" applyFont="1" applyFill="1" applyBorder="1" applyAlignment="1" applyProtection="1">
      <alignment vertical="center"/>
      <protection hidden="1"/>
    </xf>
    <xf numFmtId="44" fontId="20" fillId="0" borderId="15" xfId="1" applyFont="1" applyFill="1" applyBorder="1" applyAlignment="1" applyProtection="1">
      <alignment vertical="center"/>
      <protection hidden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44" fontId="23" fillId="8" borderId="0" xfId="0" applyNumberFormat="1" applyFont="1" applyFill="1" applyAlignment="1" applyProtection="1">
      <alignment vertical="center"/>
      <protection hidden="1"/>
    </xf>
    <xf numFmtId="43" fontId="20" fillId="0" borderId="0" xfId="0" applyNumberFormat="1" applyFont="1"/>
    <xf numFmtId="44" fontId="26" fillId="0" borderId="0" xfId="0" applyNumberFormat="1" applyFont="1" applyAlignment="1" applyProtection="1">
      <alignment vertical="center"/>
      <protection hidden="1"/>
    </xf>
    <xf numFmtId="0" fontId="8" fillId="4" borderId="0" xfId="0" applyFont="1" applyFill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/>
      <protection locked="0" hidden="1"/>
    </xf>
    <xf numFmtId="0" fontId="20" fillId="0" borderId="0" xfId="0" applyFont="1" applyAlignment="1" applyProtection="1">
      <alignment horizontal="center" vertical="center" wrapText="1"/>
      <protection hidden="1"/>
    </xf>
    <xf numFmtId="0" fontId="22" fillId="0" borderId="0" xfId="0" applyFont="1" applyProtection="1">
      <protection locked="0" hidden="1"/>
    </xf>
    <xf numFmtId="0" fontId="20" fillId="0" borderId="0" xfId="0" applyFont="1" applyAlignment="1" applyProtection="1">
      <alignment horizontal="right"/>
      <protection locked="0" hidden="1"/>
    </xf>
    <xf numFmtId="0" fontId="20" fillId="0" borderId="0" xfId="0" applyFont="1" applyAlignment="1" applyProtection="1">
      <alignment vertical="top"/>
      <protection locked="0" hidden="1"/>
    </xf>
    <xf numFmtId="44" fontId="24" fillId="0" borderId="11" xfId="0" applyNumberFormat="1" applyFont="1" applyBorder="1" applyAlignment="1" applyProtection="1">
      <alignment vertical="center"/>
      <protection hidden="1"/>
    </xf>
    <xf numFmtId="44" fontId="24" fillId="0" borderId="12" xfId="0" applyNumberFormat="1" applyFont="1" applyBorder="1" applyAlignment="1" applyProtection="1">
      <alignment vertical="center"/>
      <protection hidden="1"/>
    </xf>
    <xf numFmtId="44" fontId="24" fillId="0" borderId="0" xfId="0" applyNumberFormat="1" applyFont="1" applyAlignment="1" applyProtection="1">
      <alignment horizontal="center" vertical="center"/>
      <protection hidden="1"/>
    </xf>
    <xf numFmtId="44" fontId="24" fillId="0" borderId="0" xfId="0" applyNumberFormat="1" applyFont="1" applyAlignment="1" applyProtection="1">
      <alignment vertical="center"/>
      <protection hidden="1"/>
    </xf>
    <xf numFmtId="9" fontId="20" fillId="0" borderId="0" xfId="0" applyNumberFormat="1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 wrapText="1" shrinkToFit="1"/>
      <protection hidden="1"/>
    </xf>
    <xf numFmtId="0" fontId="20" fillId="0" borderId="0" xfId="0" applyFont="1" applyAlignment="1" applyProtection="1">
      <alignment vertical="center" wrapText="1"/>
      <protection hidden="1"/>
    </xf>
    <xf numFmtId="0" fontId="30" fillId="0" borderId="0" xfId="0" applyFont="1"/>
    <xf numFmtId="44" fontId="20" fillId="0" borderId="0" xfId="1" applyFont="1" applyBorder="1" applyAlignment="1" applyProtection="1">
      <alignment vertical="center"/>
      <protection hidden="1"/>
    </xf>
    <xf numFmtId="0" fontId="23" fillId="0" borderId="0" xfId="0" applyFont="1" applyAlignment="1" applyProtection="1">
      <alignment horizontal="center"/>
      <protection locked="0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9" fontId="20" fillId="0" borderId="0" xfId="0" applyNumberFormat="1" applyFont="1" applyAlignment="1">
      <alignment horizontal="center"/>
    </xf>
    <xf numFmtId="167" fontId="20" fillId="0" borderId="0" xfId="0" applyNumberFormat="1" applyFont="1"/>
    <xf numFmtId="44" fontId="26" fillId="0" borderId="0" xfId="0" applyNumberFormat="1" applyFont="1" applyAlignment="1" applyProtection="1">
      <alignment horizontal="center" vertical="center"/>
      <protection hidden="1"/>
    </xf>
    <xf numFmtId="0" fontId="21" fillId="6" borderId="0" xfId="363" applyFont="1" applyFill="1" applyBorder="1" applyAlignment="1">
      <alignment vertical="center"/>
    </xf>
    <xf numFmtId="44" fontId="6" fillId="0" borderId="0" xfId="0" applyNumberFormat="1" applyFont="1"/>
    <xf numFmtId="43" fontId="9" fillId="0" borderId="0" xfId="375" applyFont="1" applyFill="1" applyBorder="1" applyProtection="1"/>
    <xf numFmtId="0" fontId="19" fillId="0" borderId="0" xfId="0" applyFont="1" applyAlignment="1" applyProtection="1">
      <alignment horizontal="center" vertical="center"/>
      <protection hidden="1"/>
    </xf>
    <xf numFmtId="0" fontId="21" fillId="6" borderId="0" xfId="363" applyFont="1" applyFill="1" applyBorder="1" applyAlignment="1">
      <alignment horizontal="center" vertical="center"/>
    </xf>
    <xf numFmtId="0" fontId="21" fillId="6" borderId="0" xfId="0" applyFont="1" applyFill="1" applyAlignment="1">
      <alignment vertical="center"/>
    </xf>
    <xf numFmtId="0" fontId="21" fillId="6" borderId="0" xfId="0" applyFont="1" applyFill="1" applyAlignment="1">
      <alignment horizontal="center" vertical="center"/>
    </xf>
    <xf numFmtId="9" fontId="21" fillId="6" borderId="0" xfId="0" applyNumberFormat="1" applyFont="1" applyFill="1" applyAlignment="1">
      <alignment horizontal="center" vertical="center"/>
    </xf>
    <xf numFmtId="9" fontId="21" fillId="6" borderId="0" xfId="363" applyNumberFormat="1" applyFont="1" applyFill="1" applyBorder="1" applyAlignment="1">
      <alignment horizontal="center" vertical="center"/>
    </xf>
    <xf numFmtId="167" fontId="20" fillId="0" borderId="11" xfId="0" applyNumberFormat="1" applyFont="1" applyBorder="1"/>
    <xf numFmtId="167" fontId="20" fillId="0" borderId="25" xfId="0" applyNumberFormat="1" applyFont="1" applyBorder="1"/>
    <xf numFmtId="43" fontId="14" fillId="3" borderId="20" xfId="365" applyFont="1" applyFill="1" applyBorder="1" applyAlignment="1">
      <alignment vertical="center"/>
    </xf>
    <xf numFmtId="43" fontId="14" fillId="3" borderId="18" xfId="365" applyFont="1" applyFill="1" applyBorder="1" applyAlignment="1">
      <alignment vertical="center"/>
    </xf>
    <xf numFmtId="0" fontId="0" fillId="3" borderId="0" xfId="0" applyFill="1"/>
    <xf numFmtId="43" fontId="32" fillId="9" borderId="21" xfId="0" applyNumberFormat="1" applyFont="1" applyFill="1" applyBorder="1" applyAlignment="1">
      <alignment vertical="center"/>
    </xf>
    <xf numFmtId="43" fontId="32" fillId="9" borderId="22" xfId="0" applyNumberFormat="1" applyFont="1" applyFill="1" applyBorder="1" applyAlignment="1">
      <alignment vertical="center"/>
    </xf>
    <xf numFmtId="0" fontId="10" fillId="6" borderId="0" xfId="0" applyFont="1" applyFill="1" applyAlignment="1">
      <alignment horizontal="center"/>
    </xf>
    <xf numFmtId="0" fontId="10" fillId="6" borderId="1" xfId="0" applyFont="1" applyFill="1" applyBorder="1" applyAlignment="1">
      <alignment horizontal="center"/>
    </xf>
    <xf numFmtId="44" fontId="9" fillId="6" borderId="0" xfId="1" applyFont="1" applyFill="1" applyBorder="1" applyAlignment="1" applyProtection="1">
      <alignment horizontal="center"/>
    </xf>
    <xf numFmtId="0" fontId="0" fillId="6" borderId="0" xfId="0" applyFill="1"/>
    <xf numFmtId="166" fontId="15" fillId="3" borderId="1" xfId="361" applyNumberFormat="1" applyFont="1" applyFill="1" applyBorder="1" applyAlignment="1" applyProtection="1">
      <alignment horizontal="right" vertical="center" wrapText="1"/>
      <protection hidden="1"/>
    </xf>
    <xf numFmtId="43" fontId="14" fillId="6" borderId="26" xfId="365" applyFont="1" applyFill="1" applyBorder="1" applyAlignment="1">
      <alignment vertical="center"/>
    </xf>
    <xf numFmtId="43" fontId="9" fillId="0" borderId="0" xfId="0" applyNumberFormat="1" applyFont="1"/>
    <xf numFmtId="0" fontId="9" fillId="10" borderId="2" xfId="0" applyFont="1" applyFill="1" applyBorder="1"/>
    <xf numFmtId="0" fontId="6" fillId="10" borderId="0" xfId="0" quotePrefix="1" applyFont="1" applyFill="1"/>
    <xf numFmtId="44" fontId="9" fillId="10" borderId="0" xfId="1" applyFont="1" applyFill="1" applyBorder="1" applyAlignment="1" applyProtection="1">
      <alignment horizontal="center"/>
    </xf>
    <xf numFmtId="0" fontId="9" fillId="10" borderId="0" xfId="0" applyFont="1" applyFill="1"/>
    <xf numFmtId="44" fontId="9" fillId="10" borderId="0" xfId="0" applyNumberFormat="1" applyFont="1" applyFill="1"/>
    <xf numFmtId="0" fontId="9" fillId="11" borderId="2" xfId="0" applyFont="1" applyFill="1" applyBorder="1"/>
    <xf numFmtId="0" fontId="9" fillId="11" borderId="0" xfId="0" quotePrefix="1" applyFont="1" applyFill="1"/>
    <xf numFmtId="44" fontId="9" fillId="11" borderId="0" xfId="1" applyFont="1" applyFill="1" applyBorder="1" applyAlignment="1" applyProtection="1">
      <alignment horizontal="center"/>
    </xf>
    <xf numFmtId="0" fontId="9" fillId="11" borderId="0" xfId="0" applyFont="1" applyFill="1"/>
    <xf numFmtId="44" fontId="9" fillId="11" borderId="0" xfId="0" applyNumberFormat="1" applyFont="1" applyFill="1"/>
    <xf numFmtId="43" fontId="14" fillId="11" borderId="26" xfId="365" applyFont="1" applyFill="1" applyBorder="1" applyAlignment="1">
      <alignment vertical="center"/>
    </xf>
    <xf numFmtId="0" fontId="9" fillId="12" borderId="2" xfId="0" applyFont="1" applyFill="1" applyBorder="1"/>
    <xf numFmtId="0" fontId="9" fillId="12" borderId="0" xfId="0" quotePrefix="1" applyFont="1" applyFill="1"/>
    <xf numFmtId="44" fontId="9" fillId="12" borderId="0" xfId="1" applyFont="1" applyFill="1" applyBorder="1" applyAlignment="1" applyProtection="1">
      <alignment horizontal="center"/>
    </xf>
    <xf numFmtId="0" fontId="9" fillId="12" borderId="0" xfId="0" applyFont="1" applyFill="1"/>
    <xf numFmtId="44" fontId="9" fillId="12" borderId="0" xfId="0" applyNumberFormat="1" applyFont="1" applyFill="1"/>
    <xf numFmtId="44" fontId="6" fillId="0" borderId="0" xfId="1" applyFont="1" applyFill="1" applyBorder="1" applyAlignment="1" applyProtection="1">
      <alignment horizontal="center"/>
    </xf>
    <xf numFmtId="44" fontId="6" fillId="0" borderId="1" xfId="1" applyFont="1" applyFill="1" applyBorder="1" applyAlignment="1" applyProtection="1">
      <alignment horizontal="center"/>
    </xf>
    <xf numFmtId="0" fontId="31" fillId="6" borderId="0" xfId="363" applyFont="1" applyFill="1" applyBorder="1" applyAlignment="1">
      <alignment horizontal="center" vertical="center"/>
    </xf>
    <xf numFmtId="44" fontId="20" fillId="0" borderId="28" xfId="1" applyFont="1" applyFill="1" applyBorder="1" applyAlignment="1" applyProtection="1">
      <alignment vertical="center"/>
      <protection hidden="1"/>
    </xf>
    <xf numFmtId="44" fontId="20" fillId="0" borderId="28" xfId="1" applyFont="1" applyBorder="1" applyAlignment="1">
      <alignment vertical="center"/>
    </xf>
    <xf numFmtId="0" fontId="9" fillId="6" borderId="2" xfId="0" applyFont="1" applyFill="1" applyBorder="1"/>
    <xf numFmtId="0" fontId="9" fillId="6" borderId="0" xfId="0" quotePrefix="1" applyFont="1" applyFill="1"/>
    <xf numFmtId="44" fontId="9" fillId="6" borderId="1" xfId="1" applyFont="1" applyFill="1" applyBorder="1" applyAlignment="1" applyProtection="1">
      <alignment horizontal="center"/>
    </xf>
    <xf numFmtId="0" fontId="6" fillId="6" borderId="0" xfId="0" applyFont="1" applyFill="1"/>
    <xf numFmtId="0" fontId="9" fillId="6" borderId="0" xfId="0" applyFont="1" applyFill="1" applyAlignment="1">
      <alignment horizontal="center"/>
    </xf>
    <xf numFmtId="0" fontId="10" fillId="6" borderId="0" xfId="0" applyFont="1" applyFill="1"/>
    <xf numFmtId="0" fontId="6" fillId="6" borderId="0" xfId="0" quotePrefix="1" applyFont="1" applyFill="1"/>
    <xf numFmtId="0" fontId="9" fillId="6" borderId="3" xfId="0" applyFont="1" applyFill="1" applyBorder="1"/>
    <xf numFmtId="0" fontId="9" fillId="6" borderId="4" xfId="0" quotePrefix="1" applyFont="1" applyFill="1" applyBorder="1"/>
    <xf numFmtId="0" fontId="6" fillId="6" borderId="4" xfId="0" quotePrefix="1" applyFont="1" applyFill="1" applyBorder="1"/>
    <xf numFmtId="0" fontId="10" fillId="0" borderId="28" xfId="0" applyFont="1" applyBorder="1" applyAlignment="1">
      <alignment horizontal="center"/>
    </xf>
    <xf numFmtId="0" fontId="9" fillId="6" borderId="28" xfId="0" applyFont="1" applyFill="1" applyBorder="1"/>
    <xf numFmtId="0" fontId="10" fillId="6" borderId="28" xfId="0" applyFont="1" applyFill="1" applyBorder="1"/>
    <xf numFmtId="0" fontId="10" fillId="6" borderId="28" xfId="0" applyFont="1" applyFill="1" applyBorder="1" applyAlignment="1">
      <alignment horizontal="center"/>
    </xf>
    <xf numFmtId="0" fontId="9" fillId="6" borderId="28" xfId="0" quotePrefix="1" applyFont="1" applyFill="1" applyBorder="1"/>
    <xf numFmtId="0" fontId="6" fillId="6" borderId="28" xfId="0" quotePrefix="1" applyFont="1" applyFill="1" applyBorder="1"/>
    <xf numFmtId="44" fontId="9" fillId="6" borderId="28" xfId="1" applyFont="1" applyFill="1" applyBorder="1" applyAlignment="1" applyProtection="1">
      <alignment horizontal="center"/>
    </xf>
    <xf numFmtId="44" fontId="23" fillId="6" borderId="0" xfId="0" applyNumberFormat="1" applyFont="1" applyFill="1" applyAlignment="1" applyProtection="1">
      <alignment vertical="center"/>
      <protection hidden="1"/>
    </xf>
    <xf numFmtId="44" fontId="23" fillId="6" borderId="0" xfId="0" applyNumberFormat="1" applyFont="1" applyFill="1" applyAlignment="1" applyProtection="1">
      <alignment vertical="center"/>
      <protection locked="0" hidden="1"/>
    </xf>
    <xf numFmtId="44" fontId="24" fillId="0" borderId="27" xfId="0" applyNumberFormat="1" applyFont="1" applyBorder="1" applyAlignment="1" applyProtection="1">
      <alignment vertical="center"/>
      <protection hidden="1"/>
    </xf>
    <xf numFmtId="44" fontId="20" fillId="0" borderId="32" xfId="1" applyFont="1" applyFill="1" applyBorder="1" applyAlignment="1" applyProtection="1">
      <alignment vertical="center"/>
      <protection hidden="1"/>
    </xf>
    <xf numFmtId="44" fontId="20" fillId="0" borderId="32" xfId="1" applyFont="1" applyBorder="1" applyAlignment="1">
      <alignment horizontal="center"/>
    </xf>
    <xf numFmtId="44" fontId="23" fillId="10" borderId="14" xfId="0" applyNumberFormat="1" applyFont="1" applyFill="1" applyBorder="1" applyAlignment="1" applyProtection="1">
      <alignment vertical="center"/>
      <protection hidden="1"/>
    </xf>
    <xf numFmtId="44" fontId="23" fillId="10" borderId="10" xfId="0" applyNumberFormat="1" applyFont="1" applyFill="1" applyBorder="1" applyAlignment="1" applyProtection="1">
      <alignment vertical="center"/>
      <protection hidden="1"/>
    </xf>
    <xf numFmtId="44" fontId="23" fillId="10" borderId="15" xfId="0" applyNumberFormat="1" applyFont="1" applyFill="1" applyBorder="1" applyAlignment="1" applyProtection="1">
      <alignment vertical="center"/>
      <protection hidden="1"/>
    </xf>
    <xf numFmtId="167" fontId="21" fillId="0" borderId="0" xfId="0" applyNumberFormat="1" applyFont="1"/>
    <xf numFmtId="44" fontId="23" fillId="0" borderId="0" xfId="0" applyNumberFormat="1" applyFont="1" applyAlignment="1" applyProtection="1">
      <alignment horizontal="left" vertical="center"/>
      <protection hidden="1"/>
    </xf>
    <xf numFmtId="0" fontId="8" fillId="0" borderId="33" xfId="0" applyFont="1" applyBorder="1" applyAlignment="1">
      <alignment horizontal="center"/>
    </xf>
    <xf numFmtId="167" fontId="20" fillId="0" borderId="29" xfId="0" applyNumberFormat="1" applyFont="1" applyBorder="1"/>
    <xf numFmtId="44" fontId="8" fillId="0" borderId="29" xfId="0" applyNumberFormat="1" applyFont="1" applyBorder="1" applyAlignment="1" applyProtection="1">
      <alignment horizontal="left" vertical="center"/>
      <protection hidden="1"/>
    </xf>
    <xf numFmtId="44" fontId="20" fillId="0" borderId="29" xfId="0" applyNumberFormat="1" applyFont="1" applyBorder="1" applyAlignment="1" applyProtection="1">
      <alignment horizontal="left" vertical="center"/>
      <protection hidden="1"/>
    </xf>
    <xf numFmtId="0" fontId="20" fillId="0" borderId="35" xfId="0" applyFont="1" applyBorder="1"/>
    <xf numFmtId="0" fontId="23" fillId="10" borderId="17" xfId="0" applyFont="1" applyFill="1" applyBorder="1" applyAlignment="1" applyProtection="1">
      <alignment horizontal="center"/>
      <protection hidden="1"/>
    </xf>
    <xf numFmtId="0" fontId="23" fillId="10" borderId="16" xfId="0" applyFont="1" applyFill="1" applyBorder="1" applyAlignment="1" applyProtection="1">
      <alignment horizontal="center"/>
      <protection hidden="1"/>
    </xf>
    <xf numFmtId="0" fontId="23" fillId="14" borderId="11" xfId="0" applyFont="1" applyFill="1" applyBorder="1" applyAlignment="1" applyProtection="1">
      <alignment horizontal="center"/>
      <protection hidden="1"/>
    </xf>
    <xf numFmtId="0" fontId="23" fillId="14" borderId="12" xfId="0" applyFont="1" applyFill="1" applyBorder="1" applyAlignment="1" applyProtection="1">
      <alignment horizontal="center"/>
      <protection hidden="1"/>
    </xf>
    <xf numFmtId="44" fontId="20" fillId="0" borderId="29" xfId="1" applyFont="1" applyFill="1" applyBorder="1" applyAlignment="1" applyProtection="1">
      <alignment horizontal="center" vertical="center"/>
      <protection hidden="1"/>
    </xf>
    <xf numFmtId="44" fontId="20" fillId="0" borderId="29" xfId="1" applyFont="1" applyFill="1" applyBorder="1" applyAlignment="1" applyProtection="1">
      <alignment vertical="center"/>
      <protection hidden="1"/>
    </xf>
    <xf numFmtId="44" fontId="23" fillId="0" borderId="35" xfId="0" applyNumberFormat="1" applyFont="1" applyBorder="1" applyAlignment="1" applyProtection="1">
      <alignment horizontal="left" vertical="center"/>
      <protection hidden="1"/>
    </xf>
    <xf numFmtId="44" fontId="39" fillId="0" borderId="35" xfId="0" applyNumberFormat="1" applyFont="1" applyBorder="1" applyAlignment="1" applyProtection="1">
      <alignment horizontal="left" vertical="center"/>
      <protection hidden="1"/>
    </xf>
    <xf numFmtId="167" fontId="20" fillId="0" borderId="35" xfId="0" applyNumberFormat="1" applyFont="1" applyBorder="1"/>
    <xf numFmtId="0" fontId="25" fillId="10" borderId="0" xfId="0" applyFont="1" applyFill="1" applyAlignment="1">
      <alignment horizontal="left" indent="1"/>
    </xf>
    <xf numFmtId="0" fontId="25" fillId="10" borderId="38" xfId="0" applyFont="1" applyFill="1" applyBorder="1" applyAlignment="1">
      <alignment horizontal="left" indent="1"/>
    </xf>
    <xf numFmtId="44" fontId="20" fillId="0" borderId="16" xfId="1" applyFont="1" applyFill="1" applyBorder="1" applyAlignment="1" applyProtection="1">
      <alignment vertical="center"/>
      <protection hidden="1"/>
    </xf>
    <xf numFmtId="44" fontId="20" fillId="0" borderId="41" xfId="1" applyFont="1" applyFill="1" applyBorder="1" applyAlignment="1" applyProtection="1">
      <alignment vertical="center"/>
      <protection hidden="1"/>
    </xf>
    <xf numFmtId="0" fontId="8" fillId="0" borderId="42" xfId="0" applyFont="1" applyBorder="1" applyAlignment="1">
      <alignment horizontal="center"/>
    </xf>
    <xf numFmtId="44" fontId="20" fillId="0" borderId="43" xfId="1" applyFont="1" applyFill="1" applyBorder="1" applyAlignment="1" applyProtection="1">
      <alignment vertical="center"/>
      <protection hidden="1"/>
    </xf>
    <xf numFmtId="0" fontId="8" fillId="0" borderId="38" xfId="0" applyFont="1" applyBorder="1" applyAlignment="1">
      <alignment horizontal="center"/>
    </xf>
    <xf numFmtId="44" fontId="36" fillId="0" borderId="29" xfId="0" applyNumberFormat="1" applyFont="1" applyBorder="1" applyAlignment="1" applyProtection="1">
      <alignment horizontal="left" vertical="center"/>
      <protection hidden="1"/>
    </xf>
    <xf numFmtId="0" fontId="36" fillId="0" borderId="29" xfId="0" applyFont="1" applyBorder="1" applyAlignment="1">
      <alignment horizontal="left" indent="1"/>
    </xf>
    <xf numFmtId="167" fontId="20" fillId="0" borderId="36" xfId="0" applyNumberFormat="1" applyFont="1" applyBorder="1"/>
    <xf numFmtId="167" fontId="36" fillId="0" borderId="29" xfId="0" applyNumberFormat="1" applyFont="1" applyBorder="1"/>
    <xf numFmtId="167" fontId="8" fillId="0" borderId="29" xfId="0" applyNumberFormat="1" applyFont="1" applyBorder="1"/>
    <xf numFmtId="167" fontId="20" fillId="0" borderId="37" xfId="0" applyNumberFormat="1" applyFont="1" applyBorder="1"/>
    <xf numFmtId="44" fontId="26" fillId="0" borderId="29" xfId="0" applyNumberFormat="1" applyFont="1" applyBorder="1" applyAlignment="1" applyProtection="1">
      <alignment vertical="center"/>
      <protection hidden="1"/>
    </xf>
    <xf numFmtId="44" fontId="25" fillId="13" borderId="24" xfId="0" applyNumberFormat="1" applyFont="1" applyFill="1" applyBorder="1" applyAlignment="1" applyProtection="1">
      <alignment horizontal="left" vertical="center"/>
      <protection hidden="1"/>
    </xf>
    <xf numFmtId="44" fontId="25" fillId="13" borderId="44" xfId="0" applyNumberFormat="1" applyFont="1" applyFill="1" applyBorder="1" applyAlignment="1" applyProtection="1">
      <alignment horizontal="left" vertical="center"/>
      <protection hidden="1"/>
    </xf>
    <xf numFmtId="44" fontId="25" fillId="13" borderId="39" xfId="0" applyNumberFormat="1" applyFont="1" applyFill="1" applyBorder="1" applyAlignment="1" applyProtection="1">
      <alignment horizontal="left" vertical="center"/>
      <protection hidden="1"/>
    </xf>
    <xf numFmtId="44" fontId="25" fillId="13" borderId="40" xfId="0" applyNumberFormat="1" applyFont="1" applyFill="1" applyBorder="1" applyAlignment="1" applyProtection="1">
      <alignment horizontal="left" vertical="center"/>
      <protection hidden="1"/>
    </xf>
    <xf numFmtId="44" fontId="36" fillId="0" borderId="40" xfId="0" applyNumberFormat="1" applyFont="1" applyBorder="1" applyAlignment="1" applyProtection="1">
      <alignment horizontal="left" vertical="center"/>
      <protection hidden="1"/>
    </xf>
    <xf numFmtId="44" fontId="25" fillId="0" borderId="35" xfId="0" applyNumberFormat="1" applyFont="1" applyBorder="1" applyAlignment="1" applyProtection="1">
      <alignment horizontal="left" vertical="center"/>
      <protection hidden="1"/>
    </xf>
    <xf numFmtId="44" fontId="25" fillId="0" borderId="0" xfId="0" applyNumberFormat="1" applyFont="1" applyAlignment="1" applyProtection="1">
      <alignment horizontal="left" vertical="center"/>
      <protection hidden="1"/>
    </xf>
    <xf numFmtId="44" fontId="36" fillId="0" borderId="0" xfId="0" applyNumberFormat="1" applyFont="1" applyAlignment="1" applyProtection="1">
      <alignment horizontal="left" vertical="center"/>
      <protection hidden="1"/>
    </xf>
    <xf numFmtId="167" fontId="8" fillId="0" borderId="0" xfId="0" applyNumberFormat="1" applyFont="1"/>
    <xf numFmtId="0" fontId="37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right" vertical="center"/>
      <protection hidden="1"/>
    </xf>
    <xf numFmtId="0" fontId="20" fillId="0" borderId="0" xfId="0" applyFont="1" applyAlignment="1" applyProtection="1">
      <alignment horizontal="right" vertical="center"/>
      <protection locked="0"/>
    </xf>
    <xf numFmtId="0" fontId="23" fillId="15" borderId="0" xfId="0" applyFont="1" applyFill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vertical="center"/>
      <protection locked="0"/>
    </xf>
    <xf numFmtId="14" fontId="20" fillId="17" borderId="0" xfId="0" applyNumberFormat="1" applyFont="1" applyFill="1" applyAlignment="1">
      <alignment horizontal="center" vertical="center"/>
    </xf>
    <xf numFmtId="0" fontId="20" fillId="0" borderId="27" xfId="0" applyFont="1" applyBorder="1" applyProtection="1">
      <protection locked="0"/>
    </xf>
    <xf numFmtId="44" fontId="20" fillId="0" borderId="46" xfId="1" applyFont="1" applyFill="1" applyBorder="1" applyAlignment="1" applyProtection="1">
      <alignment vertical="center"/>
      <protection hidden="1"/>
    </xf>
    <xf numFmtId="44" fontId="24" fillId="0" borderId="46" xfId="0" applyNumberFormat="1" applyFont="1" applyBorder="1" applyAlignment="1" applyProtection="1">
      <alignment vertical="center"/>
      <protection hidden="1"/>
    </xf>
    <xf numFmtId="44" fontId="24" fillId="0" borderId="47" xfId="0" applyNumberFormat="1" applyFont="1" applyBorder="1" applyAlignment="1" applyProtection="1">
      <alignment vertical="center"/>
      <protection hidden="1"/>
    </xf>
    <xf numFmtId="44" fontId="20" fillId="0" borderId="46" xfId="0" applyNumberFormat="1" applyFont="1" applyBorder="1" applyAlignment="1" applyProtection="1">
      <alignment vertical="center"/>
      <protection hidden="1"/>
    </xf>
    <xf numFmtId="44" fontId="23" fillId="8" borderId="46" xfId="0" applyNumberFormat="1" applyFont="1" applyFill="1" applyBorder="1" applyAlignment="1" applyProtection="1">
      <alignment vertical="center"/>
      <protection hidden="1"/>
    </xf>
    <xf numFmtId="44" fontId="23" fillId="8" borderId="47" xfId="0" applyNumberFormat="1" applyFont="1" applyFill="1" applyBorder="1" applyAlignment="1" applyProtection="1">
      <alignment vertical="center"/>
      <protection hidden="1"/>
    </xf>
    <xf numFmtId="167" fontId="21" fillId="0" borderId="47" xfId="0" applyNumberFormat="1" applyFont="1" applyBorder="1"/>
    <xf numFmtId="44" fontId="23" fillId="8" borderId="46" xfId="0" applyNumberFormat="1" applyFont="1" applyFill="1" applyBorder="1" applyAlignment="1" applyProtection="1">
      <alignment vertical="center"/>
      <protection locked="0" hidden="1"/>
    </xf>
    <xf numFmtId="44" fontId="23" fillId="10" borderId="14" xfId="0" applyNumberFormat="1" applyFont="1" applyFill="1" applyBorder="1" applyAlignment="1" applyProtection="1">
      <alignment vertical="center"/>
      <protection locked="0" hidden="1"/>
    </xf>
    <xf numFmtId="0" fontId="23" fillId="7" borderId="11" xfId="0" applyFont="1" applyFill="1" applyBorder="1" applyAlignment="1" applyProtection="1">
      <alignment horizontal="center" vertical="center"/>
      <protection locked="0" hidden="1"/>
    </xf>
    <xf numFmtId="0" fontId="23" fillId="7" borderId="12" xfId="0" applyFont="1" applyFill="1" applyBorder="1" applyAlignment="1" applyProtection="1">
      <alignment horizontal="center" vertical="center"/>
      <protection locked="0" hidden="1"/>
    </xf>
    <xf numFmtId="44" fontId="20" fillId="0" borderId="47" xfId="1" applyFont="1" applyBorder="1" applyAlignment="1">
      <alignment horizontal="center"/>
    </xf>
    <xf numFmtId="44" fontId="20" fillId="0" borderId="15" xfId="1" applyFont="1" applyBorder="1" applyAlignment="1">
      <alignment vertical="center"/>
    </xf>
    <xf numFmtId="43" fontId="14" fillId="6" borderId="45" xfId="365" applyFont="1" applyFill="1" applyBorder="1" applyAlignment="1">
      <alignment vertical="center"/>
    </xf>
    <xf numFmtId="0" fontId="19" fillId="0" borderId="0" xfId="0" applyFont="1" applyProtection="1">
      <protection hidden="1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center"/>
    </xf>
    <xf numFmtId="0" fontId="11" fillId="0" borderId="4" xfId="0" applyFont="1" applyBorder="1"/>
    <xf numFmtId="0" fontId="35" fillId="18" borderId="28" xfId="0" applyFont="1" applyFill="1" applyBorder="1" applyAlignment="1" applyProtection="1">
      <alignment horizontal="center"/>
      <protection locked="0"/>
    </xf>
    <xf numFmtId="43" fontId="14" fillId="6" borderId="47" xfId="365" applyFont="1" applyFill="1" applyBorder="1" applyAlignment="1">
      <alignment vertical="center"/>
    </xf>
    <xf numFmtId="43" fontId="6" fillId="0" borderId="0" xfId="0" applyNumberFormat="1" applyFont="1"/>
    <xf numFmtId="0" fontId="35" fillId="0" borderId="0" xfId="0" applyFont="1" applyAlignment="1">
      <alignment horizontal="center"/>
    </xf>
    <xf numFmtId="0" fontId="35" fillId="18" borderId="48" xfId="0" applyFont="1" applyFill="1" applyBorder="1" applyAlignment="1" applyProtection="1">
      <alignment horizontal="center"/>
      <protection locked="0"/>
    </xf>
    <xf numFmtId="0" fontId="35" fillId="18" borderId="49" xfId="0" applyFont="1" applyFill="1" applyBorder="1" applyAlignment="1" applyProtection="1">
      <alignment horizontal="center"/>
      <protection locked="0"/>
    </xf>
    <xf numFmtId="0" fontId="35" fillId="18" borderId="50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0" fontId="21" fillId="0" borderId="0" xfId="0" applyFont="1" applyAlignment="1" applyProtection="1">
      <alignment horizontal="center"/>
      <protection locked="0"/>
    </xf>
    <xf numFmtId="0" fontId="31" fillId="6" borderId="0" xfId="0" applyFont="1" applyFill="1" applyAlignment="1">
      <alignment horizontal="center" vertical="center"/>
    </xf>
    <xf numFmtId="0" fontId="23" fillId="6" borderId="0" xfId="0" applyFont="1" applyFill="1" applyAlignment="1">
      <alignment horizontal="center" vertical="center"/>
    </xf>
    <xf numFmtId="0" fontId="42" fillId="7" borderId="0" xfId="0" applyFont="1" applyFill="1" applyAlignment="1" applyProtection="1">
      <alignment horizontal="center"/>
      <protection hidden="1"/>
    </xf>
    <xf numFmtId="0" fontId="31" fillId="6" borderId="0" xfId="363" applyFont="1" applyFill="1" applyBorder="1" applyAlignment="1">
      <alignment horizontal="center" vertical="center"/>
    </xf>
    <xf numFmtId="0" fontId="42" fillId="16" borderId="0" xfId="0" applyFont="1" applyFill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5" fillId="15" borderId="0" xfId="0" applyFont="1" applyFill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 wrapText="1"/>
      <protection hidden="1"/>
    </xf>
    <xf numFmtId="0" fontId="34" fillId="0" borderId="0" xfId="0" applyFont="1" applyAlignment="1" applyProtection="1">
      <alignment horizontal="center" vertical="center"/>
      <protection hidden="1"/>
    </xf>
    <xf numFmtId="0" fontId="43" fillId="0" borderId="0" xfId="0" applyFont="1" applyAlignment="1" applyProtection="1">
      <alignment horizontal="center"/>
      <protection hidden="1"/>
    </xf>
    <xf numFmtId="0" fontId="27" fillId="0" borderId="41" xfId="0" applyFont="1" applyBorder="1" applyAlignment="1" applyProtection="1">
      <alignment horizontal="center"/>
      <protection locked="0"/>
    </xf>
    <xf numFmtId="0" fontId="27" fillId="0" borderId="34" xfId="0" applyFont="1" applyBorder="1" applyAlignment="1" applyProtection="1">
      <alignment horizontal="center"/>
      <protection locked="0"/>
    </xf>
    <xf numFmtId="0" fontId="27" fillId="0" borderId="42" xfId="0" applyFont="1" applyBorder="1" applyAlignment="1" applyProtection="1">
      <alignment horizontal="center"/>
      <protection locked="0"/>
    </xf>
    <xf numFmtId="0" fontId="21" fillId="0" borderId="30" xfId="0" applyFont="1" applyBorder="1" applyAlignment="1" applyProtection="1">
      <alignment horizontal="center"/>
      <protection locked="0"/>
    </xf>
    <xf numFmtId="0" fontId="21" fillId="0" borderId="36" xfId="0" applyFont="1" applyBorder="1" applyAlignment="1" applyProtection="1">
      <alignment horizontal="center"/>
      <protection locked="0"/>
    </xf>
    <xf numFmtId="0" fontId="21" fillId="0" borderId="43" xfId="0" applyFont="1" applyBorder="1" applyAlignment="1" applyProtection="1">
      <alignment horizontal="center"/>
      <protection locked="0"/>
    </xf>
    <xf numFmtId="0" fontId="21" fillId="0" borderId="33" xfId="0" applyFont="1" applyBorder="1" applyAlignment="1" applyProtection="1">
      <alignment horizontal="center"/>
      <protection locked="0"/>
    </xf>
    <xf numFmtId="0" fontId="21" fillId="0" borderId="38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 vertical="center"/>
      <protection hidden="1"/>
    </xf>
    <xf numFmtId="0" fontId="36" fillId="0" borderId="0" xfId="0" applyFont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center"/>
    </xf>
    <xf numFmtId="44" fontId="23" fillId="13" borderId="13" xfId="0" applyNumberFormat="1" applyFont="1" applyFill="1" applyBorder="1" applyAlignment="1" applyProtection="1">
      <alignment horizontal="left" vertical="center"/>
      <protection hidden="1"/>
    </xf>
    <xf numFmtId="44" fontId="23" fillId="13" borderId="14" xfId="0" applyNumberFormat="1" applyFont="1" applyFill="1" applyBorder="1" applyAlignment="1" applyProtection="1">
      <alignment horizontal="left" vertical="center"/>
      <protection hidden="1"/>
    </xf>
    <xf numFmtId="44" fontId="23" fillId="13" borderId="23" xfId="0" applyNumberFormat="1" applyFont="1" applyFill="1" applyBorder="1" applyAlignment="1" applyProtection="1">
      <alignment horizontal="left" vertical="center"/>
      <protection hidden="1"/>
    </xf>
    <xf numFmtId="0" fontId="20" fillId="0" borderId="0" xfId="0" applyFont="1" applyAlignment="1">
      <alignment horizontal="center"/>
    </xf>
    <xf numFmtId="0" fontId="8" fillId="0" borderId="10" xfId="0" applyFont="1" applyBorder="1" applyAlignment="1" applyProtection="1">
      <alignment horizontal="center" vertical="center"/>
      <protection hidden="1"/>
    </xf>
    <xf numFmtId="165" fontId="20" fillId="0" borderId="0" xfId="0" applyNumberFormat="1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0" fillId="0" borderId="10" xfId="0" applyFont="1" applyBorder="1" applyAlignment="1" applyProtection="1">
      <alignment horizontal="center"/>
      <protection hidden="1"/>
    </xf>
    <xf numFmtId="44" fontId="23" fillId="10" borderId="39" xfId="0" applyNumberFormat="1" applyFont="1" applyFill="1" applyBorder="1" applyAlignment="1" applyProtection="1">
      <alignment horizontal="left" vertical="center"/>
      <protection hidden="1"/>
    </xf>
    <xf numFmtId="44" fontId="23" fillId="10" borderId="40" xfId="0" applyNumberFormat="1" applyFont="1" applyFill="1" applyBorder="1" applyAlignment="1" applyProtection="1">
      <alignment horizontal="left" vertical="center"/>
      <protection hidden="1"/>
    </xf>
    <xf numFmtId="0" fontId="29" fillId="0" borderId="0" xfId="0" applyFont="1" applyAlignment="1">
      <alignment horizontal="center" wrapText="1"/>
    </xf>
    <xf numFmtId="44" fontId="23" fillId="13" borderId="31" xfId="0" applyNumberFormat="1" applyFont="1" applyFill="1" applyBorder="1" applyAlignment="1" applyProtection="1">
      <alignment horizontal="left" vertical="center"/>
      <protection hidden="1"/>
    </xf>
    <xf numFmtId="44" fontId="23" fillId="10" borderId="29" xfId="0" applyNumberFormat="1" applyFont="1" applyFill="1" applyBorder="1" applyAlignment="1" applyProtection="1">
      <alignment horizontal="left" vertical="center"/>
      <protection hidden="1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8" fillId="6" borderId="0" xfId="0" applyFont="1" applyFill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6" borderId="0" xfId="0" applyFont="1" applyFill="1" applyAlignment="1">
      <alignment horizontal="center"/>
    </xf>
    <xf numFmtId="0" fontId="10" fillId="6" borderId="2" xfId="0" applyFont="1" applyFill="1" applyBorder="1" applyAlignment="1">
      <alignment horizontal="center"/>
    </xf>
  </cellXfs>
  <cellStyles count="376">
    <cellStyle name="40% - Accent5" xfId="363" builtinId="47"/>
    <cellStyle name="Comma" xfId="375" builtinId="3"/>
    <cellStyle name="Comma 2" xfId="361" xr:uid="{00000000-0005-0000-0000-000001000000}"/>
    <cellStyle name="Comma 2 10" xfId="29" xr:uid="{00000000-0005-0000-0000-000002000000}"/>
    <cellStyle name="Comma 2 100" xfId="296" xr:uid="{00000000-0005-0000-0000-000003000000}"/>
    <cellStyle name="Comma 2 101" xfId="299" xr:uid="{00000000-0005-0000-0000-000004000000}"/>
    <cellStyle name="Comma 2 102" xfId="302" xr:uid="{00000000-0005-0000-0000-000005000000}"/>
    <cellStyle name="Comma 2 103" xfId="305" xr:uid="{00000000-0005-0000-0000-000006000000}"/>
    <cellStyle name="Comma 2 104" xfId="308" xr:uid="{00000000-0005-0000-0000-000007000000}"/>
    <cellStyle name="Comma 2 105" xfId="311" xr:uid="{00000000-0005-0000-0000-000008000000}"/>
    <cellStyle name="Comma 2 106" xfId="314" xr:uid="{00000000-0005-0000-0000-000009000000}"/>
    <cellStyle name="Comma 2 107" xfId="317" xr:uid="{00000000-0005-0000-0000-00000A000000}"/>
    <cellStyle name="Comma 2 108" xfId="320" xr:uid="{00000000-0005-0000-0000-00000B000000}"/>
    <cellStyle name="Comma 2 109" xfId="323" xr:uid="{00000000-0005-0000-0000-00000C000000}"/>
    <cellStyle name="Comma 2 11" xfId="32" xr:uid="{00000000-0005-0000-0000-00000D000000}"/>
    <cellStyle name="Comma 2 110" xfId="326" xr:uid="{00000000-0005-0000-0000-00000E000000}"/>
    <cellStyle name="Comma 2 111" xfId="329" xr:uid="{00000000-0005-0000-0000-00000F000000}"/>
    <cellStyle name="Comma 2 112" xfId="332" xr:uid="{00000000-0005-0000-0000-000010000000}"/>
    <cellStyle name="Comma 2 113" xfId="335" xr:uid="{00000000-0005-0000-0000-000011000000}"/>
    <cellStyle name="Comma 2 114" xfId="338" xr:uid="{00000000-0005-0000-0000-000012000000}"/>
    <cellStyle name="Comma 2 115" xfId="341" xr:uid="{00000000-0005-0000-0000-000013000000}"/>
    <cellStyle name="Comma 2 116" xfId="344" xr:uid="{00000000-0005-0000-0000-000014000000}"/>
    <cellStyle name="Comma 2 117" xfId="347" xr:uid="{00000000-0005-0000-0000-000015000000}"/>
    <cellStyle name="Comma 2 118" xfId="350" xr:uid="{00000000-0005-0000-0000-000016000000}"/>
    <cellStyle name="Comma 2 119" xfId="353" xr:uid="{00000000-0005-0000-0000-000017000000}"/>
    <cellStyle name="Comma 2 12" xfId="35" xr:uid="{00000000-0005-0000-0000-000018000000}"/>
    <cellStyle name="Comma 2 120" xfId="356" xr:uid="{00000000-0005-0000-0000-000019000000}"/>
    <cellStyle name="Comma 2 13" xfId="38" xr:uid="{00000000-0005-0000-0000-00001A000000}"/>
    <cellStyle name="Comma 2 14" xfId="41" xr:uid="{00000000-0005-0000-0000-00001B000000}"/>
    <cellStyle name="Comma 2 15" xfId="44" xr:uid="{00000000-0005-0000-0000-00001C000000}"/>
    <cellStyle name="Comma 2 16" xfId="47" xr:uid="{00000000-0005-0000-0000-00001D000000}"/>
    <cellStyle name="Comma 2 17" xfId="50" xr:uid="{00000000-0005-0000-0000-00001E000000}"/>
    <cellStyle name="Comma 2 18" xfId="53" xr:uid="{00000000-0005-0000-0000-00001F000000}"/>
    <cellStyle name="Comma 2 19" xfId="56" xr:uid="{00000000-0005-0000-0000-000020000000}"/>
    <cellStyle name="Comma 2 2" xfId="5" xr:uid="{00000000-0005-0000-0000-000021000000}"/>
    <cellStyle name="Comma 2 20" xfId="59" xr:uid="{00000000-0005-0000-0000-000022000000}"/>
    <cellStyle name="Comma 2 21" xfId="62" xr:uid="{00000000-0005-0000-0000-000023000000}"/>
    <cellStyle name="Comma 2 22" xfId="65" xr:uid="{00000000-0005-0000-0000-000024000000}"/>
    <cellStyle name="Comma 2 23" xfId="68" xr:uid="{00000000-0005-0000-0000-000025000000}"/>
    <cellStyle name="Comma 2 24" xfId="71" xr:uid="{00000000-0005-0000-0000-000026000000}"/>
    <cellStyle name="Comma 2 25" xfId="74" xr:uid="{00000000-0005-0000-0000-000027000000}"/>
    <cellStyle name="Comma 2 26" xfId="77" xr:uid="{00000000-0005-0000-0000-000028000000}"/>
    <cellStyle name="Comma 2 27" xfId="80" xr:uid="{00000000-0005-0000-0000-000029000000}"/>
    <cellStyle name="Comma 2 28" xfId="83" xr:uid="{00000000-0005-0000-0000-00002A000000}"/>
    <cellStyle name="Comma 2 29" xfId="86" xr:uid="{00000000-0005-0000-0000-00002B000000}"/>
    <cellStyle name="Comma 2 3" xfId="8" xr:uid="{00000000-0005-0000-0000-00002C000000}"/>
    <cellStyle name="Comma 2 30" xfId="89" xr:uid="{00000000-0005-0000-0000-00002D000000}"/>
    <cellStyle name="Comma 2 31" xfId="92" xr:uid="{00000000-0005-0000-0000-00002E000000}"/>
    <cellStyle name="Comma 2 32" xfId="95" xr:uid="{00000000-0005-0000-0000-00002F000000}"/>
    <cellStyle name="Comma 2 33" xfId="98" xr:uid="{00000000-0005-0000-0000-000030000000}"/>
    <cellStyle name="Comma 2 34" xfId="101" xr:uid="{00000000-0005-0000-0000-000031000000}"/>
    <cellStyle name="Comma 2 35" xfId="104" xr:uid="{00000000-0005-0000-0000-000032000000}"/>
    <cellStyle name="Comma 2 36" xfId="107" xr:uid="{00000000-0005-0000-0000-000033000000}"/>
    <cellStyle name="Comma 2 37" xfId="110" xr:uid="{00000000-0005-0000-0000-000034000000}"/>
    <cellStyle name="Comma 2 38" xfId="113" xr:uid="{00000000-0005-0000-0000-000035000000}"/>
    <cellStyle name="Comma 2 39" xfId="116" xr:uid="{00000000-0005-0000-0000-000036000000}"/>
    <cellStyle name="Comma 2 4" xfId="11" xr:uid="{00000000-0005-0000-0000-000037000000}"/>
    <cellStyle name="Comma 2 40" xfId="119" xr:uid="{00000000-0005-0000-0000-000038000000}"/>
    <cellStyle name="Comma 2 41" xfId="122" xr:uid="{00000000-0005-0000-0000-000039000000}"/>
    <cellStyle name="Comma 2 42" xfId="125" xr:uid="{00000000-0005-0000-0000-00003A000000}"/>
    <cellStyle name="Comma 2 43" xfId="128" xr:uid="{00000000-0005-0000-0000-00003B000000}"/>
    <cellStyle name="Comma 2 44" xfId="131" xr:uid="{00000000-0005-0000-0000-00003C000000}"/>
    <cellStyle name="Comma 2 45" xfId="134" xr:uid="{00000000-0005-0000-0000-00003D000000}"/>
    <cellStyle name="Comma 2 46" xfId="137" xr:uid="{00000000-0005-0000-0000-00003E000000}"/>
    <cellStyle name="Comma 2 47" xfId="140" xr:uid="{00000000-0005-0000-0000-00003F000000}"/>
    <cellStyle name="Comma 2 48" xfId="143" xr:uid="{00000000-0005-0000-0000-000040000000}"/>
    <cellStyle name="Comma 2 49" xfId="146" xr:uid="{00000000-0005-0000-0000-000041000000}"/>
    <cellStyle name="Comma 2 5" xfId="14" xr:uid="{00000000-0005-0000-0000-000042000000}"/>
    <cellStyle name="Comma 2 50" xfId="149" xr:uid="{00000000-0005-0000-0000-000043000000}"/>
    <cellStyle name="Comma 2 51" xfId="152" xr:uid="{00000000-0005-0000-0000-000044000000}"/>
    <cellStyle name="Comma 2 52" xfId="154" xr:uid="{00000000-0005-0000-0000-000045000000}"/>
    <cellStyle name="Comma 2 53" xfId="156" xr:uid="{00000000-0005-0000-0000-000046000000}"/>
    <cellStyle name="Comma 2 54" xfId="159" xr:uid="{00000000-0005-0000-0000-000047000000}"/>
    <cellStyle name="Comma 2 55" xfId="162" xr:uid="{00000000-0005-0000-0000-000048000000}"/>
    <cellStyle name="Comma 2 56" xfId="165" xr:uid="{00000000-0005-0000-0000-000049000000}"/>
    <cellStyle name="Comma 2 57" xfId="168" xr:uid="{00000000-0005-0000-0000-00004A000000}"/>
    <cellStyle name="Comma 2 58" xfId="171" xr:uid="{00000000-0005-0000-0000-00004B000000}"/>
    <cellStyle name="Comma 2 59" xfId="174" xr:uid="{00000000-0005-0000-0000-00004C000000}"/>
    <cellStyle name="Comma 2 6" xfId="17" xr:uid="{00000000-0005-0000-0000-00004D000000}"/>
    <cellStyle name="Comma 2 60" xfId="177" xr:uid="{00000000-0005-0000-0000-00004E000000}"/>
    <cellStyle name="Comma 2 61" xfId="180" xr:uid="{00000000-0005-0000-0000-00004F000000}"/>
    <cellStyle name="Comma 2 62" xfId="183" xr:uid="{00000000-0005-0000-0000-000050000000}"/>
    <cellStyle name="Comma 2 63" xfId="186" xr:uid="{00000000-0005-0000-0000-000051000000}"/>
    <cellStyle name="Comma 2 64" xfId="188" xr:uid="{00000000-0005-0000-0000-000052000000}"/>
    <cellStyle name="Comma 2 65" xfId="191" xr:uid="{00000000-0005-0000-0000-000053000000}"/>
    <cellStyle name="Comma 2 66" xfId="194" xr:uid="{00000000-0005-0000-0000-000054000000}"/>
    <cellStyle name="Comma 2 67" xfId="197" xr:uid="{00000000-0005-0000-0000-000055000000}"/>
    <cellStyle name="Comma 2 68" xfId="200" xr:uid="{00000000-0005-0000-0000-000056000000}"/>
    <cellStyle name="Comma 2 69" xfId="203" xr:uid="{00000000-0005-0000-0000-000057000000}"/>
    <cellStyle name="Comma 2 7" xfId="20" xr:uid="{00000000-0005-0000-0000-000058000000}"/>
    <cellStyle name="Comma 2 70" xfId="206" xr:uid="{00000000-0005-0000-0000-000059000000}"/>
    <cellStyle name="Comma 2 71" xfId="209" xr:uid="{00000000-0005-0000-0000-00005A000000}"/>
    <cellStyle name="Comma 2 72" xfId="212" xr:uid="{00000000-0005-0000-0000-00005B000000}"/>
    <cellStyle name="Comma 2 73" xfId="215" xr:uid="{00000000-0005-0000-0000-00005C000000}"/>
    <cellStyle name="Comma 2 74" xfId="218" xr:uid="{00000000-0005-0000-0000-00005D000000}"/>
    <cellStyle name="Comma 2 75" xfId="221" xr:uid="{00000000-0005-0000-0000-00005E000000}"/>
    <cellStyle name="Comma 2 76" xfId="224" xr:uid="{00000000-0005-0000-0000-00005F000000}"/>
    <cellStyle name="Comma 2 77" xfId="227" xr:uid="{00000000-0005-0000-0000-000060000000}"/>
    <cellStyle name="Comma 2 78" xfId="230" xr:uid="{00000000-0005-0000-0000-000061000000}"/>
    <cellStyle name="Comma 2 79" xfId="233" xr:uid="{00000000-0005-0000-0000-000062000000}"/>
    <cellStyle name="Comma 2 8" xfId="23" xr:uid="{00000000-0005-0000-0000-000063000000}"/>
    <cellStyle name="Comma 2 80" xfId="236" xr:uid="{00000000-0005-0000-0000-000064000000}"/>
    <cellStyle name="Comma 2 81" xfId="239" xr:uid="{00000000-0005-0000-0000-000065000000}"/>
    <cellStyle name="Comma 2 82" xfId="242" xr:uid="{00000000-0005-0000-0000-000066000000}"/>
    <cellStyle name="Comma 2 83" xfId="245" xr:uid="{00000000-0005-0000-0000-000067000000}"/>
    <cellStyle name="Comma 2 84" xfId="248" xr:uid="{00000000-0005-0000-0000-000068000000}"/>
    <cellStyle name="Comma 2 85" xfId="251" xr:uid="{00000000-0005-0000-0000-000069000000}"/>
    <cellStyle name="Comma 2 86" xfId="254" xr:uid="{00000000-0005-0000-0000-00006A000000}"/>
    <cellStyle name="Comma 2 87" xfId="257" xr:uid="{00000000-0005-0000-0000-00006B000000}"/>
    <cellStyle name="Comma 2 88" xfId="260" xr:uid="{00000000-0005-0000-0000-00006C000000}"/>
    <cellStyle name="Comma 2 89" xfId="263" xr:uid="{00000000-0005-0000-0000-00006D000000}"/>
    <cellStyle name="Comma 2 9" xfId="26" xr:uid="{00000000-0005-0000-0000-00006E000000}"/>
    <cellStyle name="Comma 2 90" xfId="266" xr:uid="{00000000-0005-0000-0000-00006F000000}"/>
    <cellStyle name="Comma 2 91" xfId="269" xr:uid="{00000000-0005-0000-0000-000070000000}"/>
    <cellStyle name="Comma 2 92" xfId="272" xr:uid="{00000000-0005-0000-0000-000071000000}"/>
    <cellStyle name="Comma 2 93" xfId="275" xr:uid="{00000000-0005-0000-0000-000072000000}"/>
    <cellStyle name="Comma 2 94" xfId="278" xr:uid="{00000000-0005-0000-0000-000073000000}"/>
    <cellStyle name="Comma 2 95" xfId="281" xr:uid="{00000000-0005-0000-0000-000074000000}"/>
    <cellStyle name="Comma 2 96" xfId="284" xr:uid="{00000000-0005-0000-0000-000075000000}"/>
    <cellStyle name="Comma 2 97" xfId="287" xr:uid="{00000000-0005-0000-0000-000076000000}"/>
    <cellStyle name="Comma 2 98" xfId="290" xr:uid="{00000000-0005-0000-0000-000077000000}"/>
    <cellStyle name="Comma 2 99" xfId="293" xr:uid="{00000000-0005-0000-0000-000078000000}"/>
    <cellStyle name="Comma 3" xfId="359" xr:uid="{00000000-0005-0000-0000-000079000000}"/>
    <cellStyle name="Comma 4" xfId="365" xr:uid="{00000000-0005-0000-0000-00007A000000}"/>
    <cellStyle name="Currency" xfId="1" builtinId="4"/>
    <cellStyle name="Currency 10" xfId="25" xr:uid="{00000000-0005-0000-0000-00007B000000}"/>
    <cellStyle name="Currency 100" xfId="292" xr:uid="{00000000-0005-0000-0000-00007C000000}"/>
    <cellStyle name="Currency 101" xfId="295" xr:uid="{00000000-0005-0000-0000-00007D000000}"/>
    <cellStyle name="Currency 102" xfId="298" xr:uid="{00000000-0005-0000-0000-00007E000000}"/>
    <cellStyle name="Currency 103" xfId="301" xr:uid="{00000000-0005-0000-0000-00007F000000}"/>
    <cellStyle name="Currency 104" xfId="304" xr:uid="{00000000-0005-0000-0000-000080000000}"/>
    <cellStyle name="Currency 105" xfId="307" xr:uid="{00000000-0005-0000-0000-000081000000}"/>
    <cellStyle name="Currency 106" xfId="310" xr:uid="{00000000-0005-0000-0000-000082000000}"/>
    <cellStyle name="Currency 107" xfId="313" xr:uid="{00000000-0005-0000-0000-000083000000}"/>
    <cellStyle name="Currency 108" xfId="316" xr:uid="{00000000-0005-0000-0000-000084000000}"/>
    <cellStyle name="Currency 109" xfId="319" xr:uid="{00000000-0005-0000-0000-000085000000}"/>
    <cellStyle name="Currency 11" xfId="28" xr:uid="{00000000-0005-0000-0000-000086000000}"/>
    <cellStyle name="Currency 110" xfId="322" xr:uid="{00000000-0005-0000-0000-000087000000}"/>
    <cellStyle name="Currency 111" xfId="325" xr:uid="{00000000-0005-0000-0000-000088000000}"/>
    <cellStyle name="Currency 112" xfId="328" xr:uid="{00000000-0005-0000-0000-000089000000}"/>
    <cellStyle name="Currency 113" xfId="331" xr:uid="{00000000-0005-0000-0000-00008A000000}"/>
    <cellStyle name="Currency 114" xfId="334" xr:uid="{00000000-0005-0000-0000-00008B000000}"/>
    <cellStyle name="Currency 115" xfId="337" xr:uid="{00000000-0005-0000-0000-00008C000000}"/>
    <cellStyle name="Currency 116" xfId="340" xr:uid="{00000000-0005-0000-0000-00008D000000}"/>
    <cellStyle name="Currency 117" xfId="343" xr:uid="{00000000-0005-0000-0000-00008E000000}"/>
    <cellStyle name="Currency 118" xfId="346" xr:uid="{00000000-0005-0000-0000-00008F000000}"/>
    <cellStyle name="Currency 119" xfId="349" xr:uid="{00000000-0005-0000-0000-000090000000}"/>
    <cellStyle name="Currency 12" xfId="31" xr:uid="{00000000-0005-0000-0000-000091000000}"/>
    <cellStyle name="Currency 120" xfId="352" xr:uid="{00000000-0005-0000-0000-000092000000}"/>
    <cellStyle name="Currency 121" xfId="355" xr:uid="{00000000-0005-0000-0000-000093000000}"/>
    <cellStyle name="Currency 13" xfId="34" xr:uid="{00000000-0005-0000-0000-000094000000}"/>
    <cellStyle name="Currency 14" xfId="37" xr:uid="{00000000-0005-0000-0000-000095000000}"/>
    <cellStyle name="Currency 15" xfId="40" xr:uid="{00000000-0005-0000-0000-000096000000}"/>
    <cellStyle name="Currency 16" xfId="43" xr:uid="{00000000-0005-0000-0000-000097000000}"/>
    <cellStyle name="Currency 17" xfId="46" xr:uid="{00000000-0005-0000-0000-000098000000}"/>
    <cellStyle name="Currency 18" xfId="49" xr:uid="{00000000-0005-0000-0000-000099000000}"/>
    <cellStyle name="Currency 19" xfId="52" xr:uid="{00000000-0005-0000-0000-00009A000000}"/>
    <cellStyle name="Currency 2" xfId="4" xr:uid="{00000000-0005-0000-0000-00009B000000}"/>
    <cellStyle name="Currency 20" xfId="55" xr:uid="{00000000-0005-0000-0000-00009C000000}"/>
    <cellStyle name="Currency 21" xfId="58" xr:uid="{00000000-0005-0000-0000-00009D000000}"/>
    <cellStyle name="Currency 22" xfId="61" xr:uid="{00000000-0005-0000-0000-00009E000000}"/>
    <cellStyle name="Currency 23" xfId="64" xr:uid="{00000000-0005-0000-0000-00009F000000}"/>
    <cellStyle name="Currency 24" xfId="67" xr:uid="{00000000-0005-0000-0000-0000A0000000}"/>
    <cellStyle name="Currency 25" xfId="70" xr:uid="{00000000-0005-0000-0000-0000A1000000}"/>
    <cellStyle name="Currency 26" xfId="73" xr:uid="{00000000-0005-0000-0000-0000A2000000}"/>
    <cellStyle name="Currency 27" xfId="76" xr:uid="{00000000-0005-0000-0000-0000A3000000}"/>
    <cellStyle name="Currency 28" xfId="79" xr:uid="{00000000-0005-0000-0000-0000A4000000}"/>
    <cellStyle name="Currency 29" xfId="82" xr:uid="{00000000-0005-0000-0000-0000A5000000}"/>
    <cellStyle name="Currency 3" xfId="2" xr:uid="{00000000-0005-0000-0000-0000A6000000}"/>
    <cellStyle name="Currency 30" xfId="85" xr:uid="{00000000-0005-0000-0000-0000A7000000}"/>
    <cellStyle name="Currency 31" xfId="88" xr:uid="{00000000-0005-0000-0000-0000A8000000}"/>
    <cellStyle name="Currency 32" xfId="91" xr:uid="{00000000-0005-0000-0000-0000A9000000}"/>
    <cellStyle name="Currency 33" xfId="94" xr:uid="{00000000-0005-0000-0000-0000AA000000}"/>
    <cellStyle name="Currency 34" xfId="97" xr:uid="{00000000-0005-0000-0000-0000AB000000}"/>
    <cellStyle name="Currency 35" xfId="100" xr:uid="{00000000-0005-0000-0000-0000AC000000}"/>
    <cellStyle name="Currency 36" xfId="103" xr:uid="{00000000-0005-0000-0000-0000AD000000}"/>
    <cellStyle name="Currency 37" xfId="106" xr:uid="{00000000-0005-0000-0000-0000AE000000}"/>
    <cellStyle name="Currency 38" xfId="109" xr:uid="{00000000-0005-0000-0000-0000AF000000}"/>
    <cellStyle name="Currency 39" xfId="112" xr:uid="{00000000-0005-0000-0000-0000B0000000}"/>
    <cellStyle name="Currency 4" xfId="7" xr:uid="{00000000-0005-0000-0000-0000B1000000}"/>
    <cellStyle name="Currency 40" xfId="115" xr:uid="{00000000-0005-0000-0000-0000B2000000}"/>
    <cellStyle name="Currency 41" xfId="118" xr:uid="{00000000-0005-0000-0000-0000B3000000}"/>
    <cellStyle name="Currency 42" xfId="121" xr:uid="{00000000-0005-0000-0000-0000B4000000}"/>
    <cellStyle name="Currency 43" xfId="124" xr:uid="{00000000-0005-0000-0000-0000B5000000}"/>
    <cellStyle name="Currency 44" xfId="127" xr:uid="{00000000-0005-0000-0000-0000B6000000}"/>
    <cellStyle name="Currency 45" xfId="130" xr:uid="{00000000-0005-0000-0000-0000B7000000}"/>
    <cellStyle name="Currency 46" xfId="133" xr:uid="{00000000-0005-0000-0000-0000B8000000}"/>
    <cellStyle name="Currency 47" xfId="136" xr:uid="{00000000-0005-0000-0000-0000B9000000}"/>
    <cellStyle name="Currency 48" xfId="139" xr:uid="{00000000-0005-0000-0000-0000BA000000}"/>
    <cellStyle name="Currency 49" xfId="142" xr:uid="{00000000-0005-0000-0000-0000BB000000}"/>
    <cellStyle name="Currency 5" xfId="10" xr:uid="{00000000-0005-0000-0000-0000BC000000}"/>
    <cellStyle name="Currency 50" xfId="145" xr:uid="{00000000-0005-0000-0000-0000BD000000}"/>
    <cellStyle name="Currency 51" xfId="148" xr:uid="{00000000-0005-0000-0000-0000BE000000}"/>
    <cellStyle name="Currency 52" xfId="151" xr:uid="{00000000-0005-0000-0000-0000BF000000}"/>
    <cellStyle name="Currency 53" xfId="360" xr:uid="{00000000-0005-0000-0000-0000C0000000}"/>
    <cellStyle name="Currency 55" xfId="158" xr:uid="{00000000-0005-0000-0000-0000C1000000}"/>
    <cellStyle name="Currency 56" xfId="161" xr:uid="{00000000-0005-0000-0000-0000C2000000}"/>
    <cellStyle name="Currency 57" xfId="164" xr:uid="{00000000-0005-0000-0000-0000C3000000}"/>
    <cellStyle name="Currency 58" xfId="167" xr:uid="{00000000-0005-0000-0000-0000C4000000}"/>
    <cellStyle name="Currency 59" xfId="170" xr:uid="{00000000-0005-0000-0000-0000C5000000}"/>
    <cellStyle name="Currency 6" xfId="13" xr:uid="{00000000-0005-0000-0000-0000C6000000}"/>
    <cellStyle name="Currency 60" xfId="173" xr:uid="{00000000-0005-0000-0000-0000C7000000}"/>
    <cellStyle name="Currency 61" xfId="176" xr:uid="{00000000-0005-0000-0000-0000C8000000}"/>
    <cellStyle name="Currency 62" xfId="179" xr:uid="{00000000-0005-0000-0000-0000C9000000}"/>
    <cellStyle name="Currency 63" xfId="182" xr:uid="{00000000-0005-0000-0000-0000CA000000}"/>
    <cellStyle name="Currency 64" xfId="185" xr:uid="{00000000-0005-0000-0000-0000CB000000}"/>
    <cellStyle name="Currency 66" xfId="190" xr:uid="{00000000-0005-0000-0000-0000CC000000}"/>
    <cellStyle name="Currency 67" xfId="193" xr:uid="{00000000-0005-0000-0000-0000CD000000}"/>
    <cellStyle name="Currency 68" xfId="196" xr:uid="{00000000-0005-0000-0000-0000CE000000}"/>
    <cellStyle name="Currency 69" xfId="199" xr:uid="{00000000-0005-0000-0000-0000CF000000}"/>
    <cellStyle name="Currency 7" xfId="16" xr:uid="{00000000-0005-0000-0000-0000D0000000}"/>
    <cellStyle name="Currency 70" xfId="202" xr:uid="{00000000-0005-0000-0000-0000D1000000}"/>
    <cellStyle name="Currency 71" xfId="205" xr:uid="{00000000-0005-0000-0000-0000D2000000}"/>
    <cellStyle name="Currency 72" xfId="208" xr:uid="{00000000-0005-0000-0000-0000D3000000}"/>
    <cellStyle name="Currency 73" xfId="211" xr:uid="{00000000-0005-0000-0000-0000D4000000}"/>
    <cellStyle name="Currency 74" xfId="214" xr:uid="{00000000-0005-0000-0000-0000D5000000}"/>
    <cellStyle name="Currency 75" xfId="217" xr:uid="{00000000-0005-0000-0000-0000D6000000}"/>
    <cellStyle name="Currency 76" xfId="220" xr:uid="{00000000-0005-0000-0000-0000D7000000}"/>
    <cellStyle name="Currency 77" xfId="223" xr:uid="{00000000-0005-0000-0000-0000D8000000}"/>
    <cellStyle name="Currency 78" xfId="226" xr:uid="{00000000-0005-0000-0000-0000D9000000}"/>
    <cellStyle name="Currency 79" xfId="229" xr:uid="{00000000-0005-0000-0000-0000DA000000}"/>
    <cellStyle name="Currency 8" xfId="19" xr:uid="{00000000-0005-0000-0000-0000DB000000}"/>
    <cellStyle name="Currency 80" xfId="232" xr:uid="{00000000-0005-0000-0000-0000DC000000}"/>
    <cellStyle name="Currency 81" xfId="235" xr:uid="{00000000-0005-0000-0000-0000DD000000}"/>
    <cellStyle name="Currency 82" xfId="238" xr:uid="{00000000-0005-0000-0000-0000DE000000}"/>
    <cellStyle name="Currency 83" xfId="241" xr:uid="{00000000-0005-0000-0000-0000DF000000}"/>
    <cellStyle name="Currency 84" xfId="244" xr:uid="{00000000-0005-0000-0000-0000E0000000}"/>
    <cellStyle name="Currency 85" xfId="247" xr:uid="{00000000-0005-0000-0000-0000E1000000}"/>
    <cellStyle name="Currency 86" xfId="250" xr:uid="{00000000-0005-0000-0000-0000E2000000}"/>
    <cellStyle name="Currency 87" xfId="253" xr:uid="{00000000-0005-0000-0000-0000E3000000}"/>
    <cellStyle name="Currency 88" xfId="256" xr:uid="{00000000-0005-0000-0000-0000E4000000}"/>
    <cellStyle name="Currency 89" xfId="259" xr:uid="{00000000-0005-0000-0000-0000E5000000}"/>
    <cellStyle name="Currency 9" xfId="22" xr:uid="{00000000-0005-0000-0000-0000E6000000}"/>
    <cellStyle name="Currency 90" xfId="262" xr:uid="{00000000-0005-0000-0000-0000E7000000}"/>
    <cellStyle name="Currency 91" xfId="265" xr:uid="{00000000-0005-0000-0000-0000E8000000}"/>
    <cellStyle name="Currency 92" xfId="268" xr:uid="{00000000-0005-0000-0000-0000E9000000}"/>
    <cellStyle name="Currency 93" xfId="271" xr:uid="{00000000-0005-0000-0000-0000EA000000}"/>
    <cellStyle name="Currency 94" xfId="274" xr:uid="{00000000-0005-0000-0000-0000EB000000}"/>
    <cellStyle name="Currency 95" xfId="277" xr:uid="{00000000-0005-0000-0000-0000EC000000}"/>
    <cellStyle name="Currency 96" xfId="280" xr:uid="{00000000-0005-0000-0000-0000ED000000}"/>
    <cellStyle name="Currency 97" xfId="283" xr:uid="{00000000-0005-0000-0000-0000EE000000}"/>
    <cellStyle name="Currency 98" xfId="286" xr:uid="{00000000-0005-0000-0000-0000EF000000}"/>
    <cellStyle name="Currency 99" xfId="289" xr:uid="{00000000-0005-0000-0000-0000F0000000}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Normal" xfId="0" builtinId="0"/>
    <cellStyle name="Normal 2" xfId="357" xr:uid="{00000000-0005-0000-0000-0000FC000000}"/>
    <cellStyle name="Normal 2 10" xfId="27" xr:uid="{00000000-0005-0000-0000-0000FD000000}"/>
    <cellStyle name="Normal 2 100" xfId="294" xr:uid="{00000000-0005-0000-0000-0000FE000000}"/>
    <cellStyle name="Normal 2 101" xfId="297" xr:uid="{00000000-0005-0000-0000-0000FF000000}"/>
    <cellStyle name="Normal 2 102" xfId="300" xr:uid="{00000000-0005-0000-0000-000000010000}"/>
    <cellStyle name="Normal 2 103" xfId="303" xr:uid="{00000000-0005-0000-0000-000001010000}"/>
    <cellStyle name="Normal 2 104" xfId="306" xr:uid="{00000000-0005-0000-0000-000002010000}"/>
    <cellStyle name="Normal 2 105" xfId="309" xr:uid="{00000000-0005-0000-0000-000003010000}"/>
    <cellStyle name="Normal 2 106" xfId="312" xr:uid="{00000000-0005-0000-0000-000004010000}"/>
    <cellStyle name="Normal 2 107" xfId="315" xr:uid="{00000000-0005-0000-0000-000005010000}"/>
    <cellStyle name="Normal 2 108" xfId="318" xr:uid="{00000000-0005-0000-0000-000006010000}"/>
    <cellStyle name="Normal 2 109" xfId="321" xr:uid="{00000000-0005-0000-0000-000007010000}"/>
    <cellStyle name="Normal 2 11" xfId="30" xr:uid="{00000000-0005-0000-0000-000008010000}"/>
    <cellStyle name="Normal 2 110" xfId="324" xr:uid="{00000000-0005-0000-0000-000009010000}"/>
    <cellStyle name="Normal 2 111" xfId="327" xr:uid="{00000000-0005-0000-0000-00000A010000}"/>
    <cellStyle name="Normal 2 112" xfId="330" xr:uid="{00000000-0005-0000-0000-00000B010000}"/>
    <cellStyle name="Normal 2 113" xfId="333" xr:uid="{00000000-0005-0000-0000-00000C010000}"/>
    <cellStyle name="Normal 2 114" xfId="336" xr:uid="{00000000-0005-0000-0000-00000D010000}"/>
    <cellStyle name="Normal 2 115" xfId="339" xr:uid="{00000000-0005-0000-0000-00000E010000}"/>
    <cellStyle name="Normal 2 116" xfId="342" xr:uid="{00000000-0005-0000-0000-00000F010000}"/>
    <cellStyle name="Normal 2 117" xfId="345" xr:uid="{00000000-0005-0000-0000-000010010000}"/>
    <cellStyle name="Normal 2 118" xfId="348" xr:uid="{00000000-0005-0000-0000-000011010000}"/>
    <cellStyle name="Normal 2 119" xfId="351" xr:uid="{00000000-0005-0000-0000-000012010000}"/>
    <cellStyle name="Normal 2 12" xfId="33" xr:uid="{00000000-0005-0000-0000-000013010000}"/>
    <cellStyle name="Normal 2 120" xfId="354" xr:uid="{00000000-0005-0000-0000-000014010000}"/>
    <cellStyle name="Normal 2 13" xfId="36" xr:uid="{00000000-0005-0000-0000-000015010000}"/>
    <cellStyle name="Normal 2 14" xfId="39" xr:uid="{00000000-0005-0000-0000-000016010000}"/>
    <cellStyle name="Normal 2 15" xfId="42" xr:uid="{00000000-0005-0000-0000-000017010000}"/>
    <cellStyle name="Normal 2 16" xfId="45" xr:uid="{00000000-0005-0000-0000-000018010000}"/>
    <cellStyle name="Normal 2 17" xfId="48" xr:uid="{00000000-0005-0000-0000-000019010000}"/>
    <cellStyle name="Normal 2 18" xfId="51" xr:uid="{00000000-0005-0000-0000-00001A010000}"/>
    <cellStyle name="Normal 2 19" xfId="54" xr:uid="{00000000-0005-0000-0000-00001B010000}"/>
    <cellStyle name="Normal 2 2" xfId="3" xr:uid="{00000000-0005-0000-0000-00001C010000}"/>
    <cellStyle name="Normal 2 20" xfId="57" xr:uid="{00000000-0005-0000-0000-00001D010000}"/>
    <cellStyle name="Normal 2 21" xfId="60" xr:uid="{00000000-0005-0000-0000-00001E010000}"/>
    <cellStyle name="Normal 2 22" xfId="63" xr:uid="{00000000-0005-0000-0000-00001F010000}"/>
    <cellStyle name="Normal 2 23" xfId="66" xr:uid="{00000000-0005-0000-0000-000020010000}"/>
    <cellStyle name="Normal 2 24" xfId="69" xr:uid="{00000000-0005-0000-0000-000021010000}"/>
    <cellStyle name="Normal 2 25" xfId="72" xr:uid="{00000000-0005-0000-0000-000022010000}"/>
    <cellStyle name="Normal 2 26" xfId="75" xr:uid="{00000000-0005-0000-0000-000023010000}"/>
    <cellStyle name="Normal 2 27" xfId="78" xr:uid="{00000000-0005-0000-0000-000024010000}"/>
    <cellStyle name="Normal 2 28" xfId="81" xr:uid="{00000000-0005-0000-0000-000025010000}"/>
    <cellStyle name="Normal 2 29" xfId="84" xr:uid="{00000000-0005-0000-0000-000026010000}"/>
    <cellStyle name="Normal 2 3" xfId="6" xr:uid="{00000000-0005-0000-0000-000027010000}"/>
    <cellStyle name="Normal 2 30" xfId="87" xr:uid="{00000000-0005-0000-0000-000028010000}"/>
    <cellStyle name="Normal 2 31" xfId="90" xr:uid="{00000000-0005-0000-0000-000029010000}"/>
    <cellStyle name="Normal 2 32" xfId="93" xr:uid="{00000000-0005-0000-0000-00002A010000}"/>
    <cellStyle name="Normal 2 33" xfId="96" xr:uid="{00000000-0005-0000-0000-00002B010000}"/>
    <cellStyle name="Normal 2 34" xfId="99" xr:uid="{00000000-0005-0000-0000-00002C010000}"/>
    <cellStyle name="Normal 2 35" xfId="102" xr:uid="{00000000-0005-0000-0000-00002D010000}"/>
    <cellStyle name="Normal 2 36" xfId="105" xr:uid="{00000000-0005-0000-0000-00002E010000}"/>
    <cellStyle name="Normal 2 37" xfId="108" xr:uid="{00000000-0005-0000-0000-00002F010000}"/>
    <cellStyle name="Normal 2 38" xfId="111" xr:uid="{00000000-0005-0000-0000-000030010000}"/>
    <cellStyle name="Normal 2 39" xfId="114" xr:uid="{00000000-0005-0000-0000-000031010000}"/>
    <cellStyle name="Normal 2 4" xfId="9" xr:uid="{00000000-0005-0000-0000-000032010000}"/>
    <cellStyle name="Normal 2 40" xfId="117" xr:uid="{00000000-0005-0000-0000-000033010000}"/>
    <cellStyle name="Normal 2 41" xfId="120" xr:uid="{00000000-0005-0000-0000-000034010000}"/>
    <cellStyle name="Normal 2 42" xfId="123" xr:uid="{00000000-0005-0000-0000-000035010000}"/>
    <cellStyle name="Normal 2 43" xfId="126" xr:uid="{00000000-0005-0000-0000-000036010000}"/>
    <cellStyle name="Normal 2 44" xfId="129" xr:uid="{00000000-0005-0000-0000-000037010000}"/>
    <cellStyle name="Normal 2 45" xfId="132" xr:uid="{00000000-0005-0000-0000-000038010000}"/>
    <cellStyle name="Normal 2 46" xfId="135" xr:uid="{00000000-0005-0000-0000-000039010000}"/>
    <cellStyle name="Normal 2 47" xfId="138" xr:uid="{00000000-0005-0000-0000-00003A010000}"/>
    <cellStyle name="Normal 2 48" xfId="141" xr:uid="{00000000-0005-0000-0000-00003B010000}"/>
    <cellStyle name="Normal 2 49" xfId="144" xr:uid="{00000000-0005-0000-0000-00003C010000}"/>
    <cellStyle name="Normal 2 5" xfId="12" xr:uid="{00000000-0005-0000-0000-00003D010000}"/>
    <cellStyle name="Normal 2 50" xfId="147" xr:uid="{00000000-0005-0000-0000-00003E010000}"/>
    <cellStyle name="Normal 2 51" xfId="150" xr:uid="{00000000-0005-0000-0000-00003F010000}"/>
    <cellStyle name="Normal 2 52" xfId="153" xr:uid="{00000000-0005-0000-0000-000040010000}"/>
    <cellStyle name="Normal 2 53" xfId="155" xr:uid="{00000000-0005-0000-0000-000041010000}"/>
    <cellStyle name="Normal 2 54" xfId="157" xr:uid="{00000000-0005-0000-0000-000042010000}"/>
    <cellStyle name="Normal 2 55" xfId="160" xr:uid="{00000000-0005-0000-0000-000043010000}"/>
    <cellStyle name="Normal 2 56" xfId="163" xr:uid="{00000000-0005-0000-0000-000044010000}"/>
    <cellStyle name="Normal 2 57" xfId="166" xr:uid="{00000000-0005-0000-0000-000045010000}"/>
    <cellStyle name="Normal 2 58" xfId="169" xr:uid="{00000000-0005-0000-0000-000046010000}"/>
    <cellStyle name="Normal 2 59" xfId="172" xr:uid="{00000000-0005-0000-0000-000047010000}"/>
    <cellStyle name="Normal 2 6" xfId="15" xr:uid="{00000000-0005-0000-0000-000048010000}"/>
    <cellStyle name="Normal 2 60" xfId="175" xr:uid="{00000000-0005-0000-0000-000049010000}"/>
    <cellStyle name="Normal 2 61" xfId="178" xr:uid="{00000000-0005-0000-0000-00004A010000}"/>
    <cellStyle name="Normal 2 62" xfId="181" xr:uid="{00000000-0005-0000-0000-00004B010000}"/>
    <cellStyle name="Normal 2 63" xfId="184" xr:uid="{00000000-0005-0000-0000-00004C010000}"/>
    <cellStyle name="Normal 2 64" xfId="187" xr:uid="{00000000-0005-0000-0000-00004D010000}"/>
    <cellStyle name="Normal 2 65" xfId="189" xr:uid="{00000000-0005-0000-0000-00004E010000}"/>
    <cellStyle name="Normal 2 66" xfId="192" xr:uid="{00000000-0005-0000-0000-00004F010000}"/>
    <cellStyle name="Normal 2 67" xfId="195" xr:uid="{00000000-0005-0000-0000-000050010000}"/>
    <cellStyle name="Normal 2 68" xfId="198" xr:uid="{00000000-0005-0000-0000-000051010000}"/>
    <cellStyle name="Normal 2 69" xfId="201" xr:uid="{00000000-0005-0000-0000-000052010000}"/>
    <cellStyle name="Normal 2 7" xfId="18" xr:uid="{00000000-0005-0000-0000-000053010000}"/>
    <cellStyle name="Normal 2 70" xfId="204" xr:uid="{00000000-0005-0000-0000-000054010000}"/>
    <cellStyle name="Normal 2 71" xfId="207" xr:uid="{00000000-0005-0000-0000-000055010000}"/>
    <cellStyle name="Normal 2 72" xfId="210" xr:uid="{00000000-0005-0000-0000-000056010000}"/>
    <cellStyle name="Normal 2 73" xfId="213" xr:uid="{00000000-0005-0000-0000-000057010000}"/>
    <cellStyle name="Normal 2 74" xfId="216" xr:uid="{00000000-0005-0000-0000-000058010000}"/>
    <cellStyle name="Normal 2 75" xfId="219" xr:uid="{00000000-0005-0000-0000-000059010000}"/>
    <cellStyle name="Normal 2 76" xfId="222" xr:uid="{00000000-0005-0000-0000-00005A010000}"/>
    <cellStyle name="Normal 2 77" xfId="225" xr:uid="{00000000-0005-0000-0000-00005B010000}"/>
    <cellStyle name="Normal 2 78" xfId="228" xr:uid="{00000000-0005-0000-0000-00005C010000}"/>
    <cellStyle name="Normal 2 79" xfId="231" xr:uid="{00000000-0005-0000-0000-00005D010000}"/>
    <cellStyle name="Normal 2 8" xfId="21" xr:uid="{00000000-0005-0000-0000-00005E010000}"/>
    <cellStyle name="Normal 2 80" xfId="234" xr:uid="{00000000-0005-0000-0000-00005F010000}"/>
    <cellStyle name="Normal 2 81" xfId="237" xr:uid="{00000000-0005-0000-0000-000060010000}"/>
    <cellStyle name="Normal 2 82" xfId="240" xr:uid="{00000000-0005-0000-0000-000061010000}"/>
    <cellStyle name="Normal 2 83" xfId="243" xr:uid="{00000000-0005-0000-0000-000062010000}"/>
    <cellStyle name="Normal 2 84" xfId="246" xr:uid="{00000000-0005-0000-0000-000063010000}"/>
    <cellStyle name="Normal 2 85" xfId="249" xr:uid="{00000000-0005-0000-0000-000064010000}"/>
    <cellStyle name="Normal 2 86" xfId="252" xr:uid="{00000000-0005-0000-0000-000065010000}"/>
    <cellStyle name="Normal 2 87" xfId="255" xr:uid="{00000000-0005-0000-0000-000066010000}"/>
    <cellStyle name="Normal 2 88" xfId="258" xr:uid="{00000000-0005-0000-0000-000067010000}"/>
    <cellStyle name="Normal 2 89" xfId="261" xr:uid="{00000000-0005-0000-0000-000068010000}"/>
    <cellStyle name="Normal 2 9" xfId="24" xr:uid="{00000000-0005-0000-0000-000069010000}"/>
    <cellStyle name="Normal 2 90" xfId="264" xr:uid="{00000000-0005-0000-0000-00006A010000}"/>
    <cellStyle name="Normal 2 91" xfId="267" xr:uid="{00000000-0005-0000-0000-00006B010000}"/>
    <cellStyle name="Normal 2 92" xfId="270" xr:uid="{00000000-0005-0000-0000-00006C010000}"/>
    <cellStyle name="Normal 2 93" xfId="273" xr:uid="{00000000-0005-0000-0000-00006D010000}"/>
    <cellStyle name="Normal 2 94" xfId="276" xr:uid="{00000000-0005-0000-0000-00006E010000}"/>
    <cellStyle name="Normal 2 95" xfId="279" xr:uid="{00000000-0005-0000-0000-00006F010000}"/>
    <cellStyle name="Normal 2 96" xfId="282" xr:uid="{00000000-0005-0000-0000-000070010000}"/>
    <cellStyle name="Normal 2 97" xfId="285" xr:uid="{00000000-0005-0000-0000-000071010000}"/>
    <cellStyle name="Normal 2 98" xfId="288" xr:uid="{00000000-0005-0000-0000-000072010000}"/>
    <cellStyle name="Normal 2 99" xfId="291" xr:uid="{00000000-0005-0000-0000-000073010000}"/>
    <cellStyle name="Normal 3" xfId="358" xr:uid="{00000000-0005-0000-0000-000074010000}"/>
    <cellStyle name="Normal 4" xfId="364" xr:uid="{00000000-0005-0000-0000-000075010000}"/>
    <cellStyle name="Percent" xfId="362" builtinId="5"/>
    <cellStyle name="Percent 2" xfId="366" xr:uid="{00000000-0005-0000-0000-000076010000}"/>
  </cellStyles>
  <dxfs count="1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0079C8"/>
      <color rgb="FF00335B"/>
      <color rgb="FFAE9962"/>
      <color rgb="FFB1B3B4"/>
      <color rgb="FF007A3D"/>
      <color rgb="FF939905"/>
      <color rgb="FF0087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CheckBox" checked="Checked" fmlaLink="$F$22"/>
</file>

<file path=xl/ctrlProps/ctrlProp2.xml><?xml version="1.0" encoding="utf-8"?>
<formControlPr xmlns="http://schemas.microsoft.com/office/spreadsheetml/2009/9/main" objectType="CheckBox" checked="Checked" fmlaLink="$F$23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Essential Care'!A1"/><Relationship Id="rId2" Type="http://schemas.openxmlformats.org/officeDocument/2006/relationships/image" Target="../media/image1.png"/><Relationship Id="rId1" Type="http://schemas.openxmlformats.org/officeDocument/2006/relationships/hyperlink" Target="#'Resumen tarifas anuales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5" Type="http://schemas.openxmlformats.org/officeDocument/2006/relationships/hyperlink" Target="#'INGRESO DE DATOS'!A1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INGRESO DE DATO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1424252</xdr:colOff>
      <xdr:row>38</xdr:row>
      <xdr:rowOff>190499</xdr:rowOff>
    </xdr:from>
    <xdr:to>
      <xdr:col>6</xdr:col>
      <xdr:colOff>1060713</xdr:colOff>
      <xdr:row>40</xdr:row>
      <xdr:rowOff>179122</xdr:rowOff>
    </xdr:to>
    <xdr:sp macro="" textlink="">
      <xdr:nvSpPr>
        <xdr:cNvPr id="3106" name="Text Box 3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>
          <a:spLocks noChangeArrowheads="1"/>
        </xdr:cNvSpPr>
      </xdr:nvSpPr>
      <xdr:spPr bwMode="auto">
        <a:xfrm>
          <a:off x="5678752" y="8534399"/>
          <a:ext cx="4322761" cy="445823"/>
        </a:xfrm>
        <a:prstGeom prst="rect">
          <a:avLst/>
        </a:prstGeom>
        <a:solidFill>
          <a:schemeClr val="bg1"/>
        </a:solidFill>
        <a:ln>
          <a:solidFill>
            <a:srgbClr val="0079C8"/>
          </a:solidFill>
          <a:headEnd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es-ES" sz="1400" b="1" i="0" u="none" strike="noStrike" baseline="0">
              <a:solidFill>
                <a:srgbClr val="0070C0"/>
              </a:solidFill>
              <a:latin typeface="Arial" pitchFamily="34" charset="0"/>
              <a:cs typeface="Arial" pitchFamily="34" charset="0"/>
            </a:rPr>
            <a:t>VER RESUMEN DE TARIFAS</a:t>
          </a:r>
        </a:p>
      </xdr:txBody>
    </xdr:sp>
    <xdr:clientData fPrintsWithSheet="0"/>
  </xdr:twoCellAnchor>
  <xdr:twoCellAnchor>
    <xdr:from>
      <xdr:col>1</xdr:col>
      <xdr:colOff>1308100</xdr:colOff>
      <xdr:row>1</xdr:row>
      <xdr:rowOff>88900</xdr:rowOff>
    </xdr:from>
    <xdr:to>
      <xdr:col>10</xdr:col>
      <xdr:colOff>38100</xdr:colOff>
      <xdr:row>6</xdr:row>
      <xdr:rowOff>63500</xdr:rowOff>
    </xdr:to>
    <xdr:sp macro="" textlink="">
      <xdr:nvSpPr>
        <xdr:cNvPr id="6" name="Text Box 1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298700" y="330200"/>
          <a:ext cx="10960100" cy="11811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22860" rIns="36576" bIns="0" anchor="t" upright="1"/>
        <a:lstStyle/>
        <a:p>
          <a:pPr algn="r" rtl="0" fontAlgn="base"/>
          <a:r>
            <a:rPr lang="es-ES" sz="2400" b="0" i="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Bupa Global Latinoamérica</a:t>
          </a:r>
        </a:p>
        <a:p>
          <a:pPr marL="0" marR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3600" b="0" i="0" baseline="0">
              <a:solidFill>
                <a:srgbClr val="0070C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Guatemala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50800</xdr:rowOff>
    </xdr:from>
    <xdr:to>
      <xdr:col>1</xdr:col>
      <xdr:colOff>279400</xdr:colOff>
      <xdr:row>6</xdr:row>
      <xdr:rowOff>50800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0800"/>
          <a:ext cx="1371600" cy="1371600"/>
        </a:xfrm>
        <a:prstGeom prst="rect">
          <a:avLst/>
        </a:prstGeom>
      </xdr:spPr>
    </xdr:pic>
    <xdr:clientData/>
  </xdr:twoCellAnchor>
  <xdr:twoCellAnchor editAs="absolute">
    <xdr:from>
      <xdr:col>4</xdr:col>
      <xdr:colOff>1168400</xdr:colOff>
      <xdr:row>28</xdr:row>
      <xdr:rowOff>215900</xdr:rowOff>
    </xdr:from>
    <xdr:to>
      <xdr:col>5</xdr:col>
      <xdr:colOff>1252220</xdr:colOff>
      <xdr:row>36</xdr:row>
      <xdr:rowOff>33020</xdr:rowOff>
    </xdr:to>
    <xdr:sp macro="" textlink="">
      <xdr:nvSpPr>
        <xdr:cNvPr id="8" name="Oval 1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6985000" y="6642100"/>
          <a:ext cx="1645920" cy="1645920"/>
        </a:xfrm>
        <a:prstGeom prst="ellipse">
          <a:avLst/>
        </a:prstGeom>
        <a:solidFill>
          <a:srgbClr val="0079C8"/>
        </a:solidFill>
        <a:ln w="38100" algn="ctr">
          <a:solidFill>
            <a:schemeClr val="bg1"/>
          </a:solidFill>
          <a:round/>
          <a:headEnd/>
          <a:tailEnd/>
        </a:ln>
        <a:effectLst/>
      </xdr:spPr>
      <xdr:txBody>
        <a:bodyPr vertOverflow="clip" wrap="square" lIns="36576" tIns="27432" rIns="36576" bIns="27432" anchor="ctr" upright="1"/>
        <a:lstStyle/>
        <a:p>
          <a:pPr algn="ctr"/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BUPA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ESSENTIAL</a:t>
          </a:r>
          <a:endParaRPr lang="en-US">
            <a:solidFill>
              <a:schemeClr val="bg1"/>
            </a:solidFill>
            <a:effectLst/>
          </a:endParaRPr>
        </a:p>
        <a:p>
          <a:pPr algn="ctr"/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CARE</a:t>
          </a:r>
          <a:endParaRPr lang="en-US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0</xdr:col>
      <xdr:colOff>38100</xdr:colOff>
      <xdr:row>6</xdr:row>
      <xdr:rowOff>139700</xdr:rowOff>
    </xdr:from>
    <xdr:to>
      <xdr:col>10</xdr:col>
      <xdr:colOff>0</xdr:colOff>
      <xdr:row>9</xdr:row>
      <xdr:rowOff>12699</xdr:rowOff>
    </xdr:to>
    <xdr:sp macro="" textlink="">
      <xdr:nvSpPr>
        <xdr:cNvPr id="2" name="Text Box 1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8100" y="1511300"/>
          <a:ext cx="15151100" cy="952499"/>
        </a:xfrm>
        <a:prstGeom prst="rect">
          <a:avLst/>
        </a:prstGeom>
        <a:solidFill>
          <a:srgbClr val="00335B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22860" rIns="36576" bIns="0" anchor="ctr" upright="1"/>
        <a:lstStyle/>
        <a:p>
          <a:pPr algn="ctr"/>
          <a:r>
            <a:rPr lang="en-US" sz="2400" b="1" i="0" u="none" strike="noStrike" baseline="0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Cotización de Seguro Médico - Bupa Essential Care</a:t>
          </a:r>
        </a:p>
        <a:p>
          <a:pPr algn="ctr"/>
          <a:r>
            <a:rPr lang="en-US" sz="2800" b="0" i="0" u="none" strike="noStrike" baseline="0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</a:t>
          </a:r>
          <a:r>
            <a:rPr lang="es-ES" sz="2800" b="0" i="0" u="none" strike="noStrike" baseline="0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Promoción: </a:t>
          </a:r>
          <a:r>
            <a:rPr lang="es-ES" sz="2800" b="1" i="0" u="none" strike="noStrike" baseline="0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Mayo 1 a 31 de julio de 2023</a:t>
          </a:r>
          <a:r>
            <a:rPr lang="en-US" sz="2800" b="0" i="0" u="none" strike="noStrike" baseline="0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850900</xdr:colOff>
          <xdr:row>20</xdr:row>
          <xdr:rowOff>12700</xdr:rowOff>
        </xdr:from>
        <xdr:to>
          <xdr:col>7</xdr:col>
          <xdr:colOff>0</xdr:colOff>
          <xdr:row>20</xdr:row>
          <xdr:rowOff>266700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1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850900</xdr:colOff>
          <xdr:row>22</xdr:row>
          <xdr:rowOff>25400</xdr:rowOff>
        </xdr:from>
        <xdr:to>
          <xdr:col>7</xdr:col>
          <xdr:colOff>0</xdr:colOff>
          <xdr:row>22</xdr:row>
          <xdr:rowOff>279400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1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0</xdr:colOff>
      <xdr:row>10</xdr:row>
      <xdr:rowOff>91017</xdr:rowOff>
    </xdr:from>
    <xdr:to>
      <xdr:col>1</xdr:col>
      <xdr:colOff>1807633</xdr:colOff>
      <xdr:row>63</xdr:row>
      <xdr:rowOff>193209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08817"/>
          <a:ext cx="7827433" cy="112527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33866</xdr:rowOff>
    </xdr:from>
    <xdr:to>
      <xdr:col>1</xdr:col>
      <xdr:colOff>1807633</xdr:colOff>
      <xdr:row>109</xdr:row>
      <xdr:rowOff>1541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2522199"/>
          <a:ext cx="8686800" cy="114442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105</xdr:row>
      <xdr:rowOff>127000</xdr:rowOff>
    </xdr:from>
    <xdr:to>
      <xdr:col>1</xdr:col>
      <xdr:colOff>1807633</xdr:colOff>
      <xdr:row>121</xdr:row>
      <xdr:rowOff>72208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b="67922"/>
        <a:stretch/>
      </xdr:blipFill>
      <xdr:spPr>
        <a:xfrm>
          <a:off x="0" y="23135167"/>
          <a:ext cx="8686800" cy="3670541"/>
        </a:xfrm>
        <a:prstGeom prst="rect">
          <a:avLst/>
        </a:prstGeom>
      </xdr:spPr>
    </xdr:pic>
    <xdr:clientData/>
  </xdr:twoCellAnchor>
  <xdr:twoCellAnchor>
    <xdr:from>
      <xdr:col>1</xdr:col>
      <xdr:colOff>990600</xdr:colOff>
      <xdr:row>1</xdr:row>
      <xdr:rowOff>101600</xdr:rowOff>
    </xdr:from>
    <xdr:to>
      <xdr:col>10</xdr:col>
      <xdr:colOff>190500</xdr:colOff>
      <xdr:row>6</xdr:row>
      <xdr:rowOff>139700</xdr:rowOff>
    </xdr:to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7010400" y="330200"/>
          <a:ext cx="10960100" cy="11811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22860" rIns="36576" bIns="0" anchor="t" upright="1"/>
        <a:lstStyle/>
        <a:p>
          <a:pPr marL="0" marR="0" lvl="0" indent="0" algn="r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4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Bupa Global Latinoamérica</a:t>
          </a:r>
        </a:p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3600" b="0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Guatemala</a:t>
          </a:r>
        </a:p>
      </xdr:txBody>
    </xdr:sp>
    <xdr:clientData/>
  </xdr:twoCellAnchor>
  <xdr:twoCellAnchor editAs="oneCell">
    <xdr:from>
      <xdr:col>0</xdr:col>
      <xdr:colOff>46566</xdr:colOff>
      <xdr:row>0</xdr:row>
      <xdr:rowOff>50799</xdr:rowOff>
    </xdr:from>
    <xdr:to>
      <xdr:col>0</xdr:col>
      <xdr:colOff>1418166</xdr:colOff>
      <xdr:row>5</xdr:row>
      <xdr:rowOff>237066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66" y="50799"/>
          <a:ext cx="1371600" cy="13716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</xdr:row>
      <xdr:rowOff>241300</xdr:rowOff>
    </xdr:from>
    <xdr:to>
      <xdr:col>0</xdr:col>
      <xdr:colOff>2777460</xdr:colOff>
      <xdr:row>8</xdr:row>
      <xdr:rowOff>201473</xdr:rowOff>
    </xdr:to>
    <xdr:sp macro="" textlink="">
      <xdr:nvSpPr>
        <xdr:cNvPr id="12" name="Text Box 4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0" y="1841500"/>
          <a:ext cx="2777460" cy="442773"/>
        </a:xfrm>
        <a:prstGeom prst="rect">
          <a:avLst/>
        </a:prstGeom>
        <a:solidFill>
          <a:srgbClr val="0070C0"/>
        </a:solidFill>
        <a:ln>
          <a:solidFill>
            <a:schemeClr val="bg1"/>
          </a:solidFill>
          <a:headEnd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FFFFFF"/>
              </a:solidFill>
              <a:latin typeface="Microsoft Sans Serif"/>
              <a:cs typeface="Microsoft Sans Serif"/>
            </a:rPr>
            <a:t>VOLVER A INGRESO DE DATOS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73</xdr:row>
      <xdr:rowOff>68791</xdr:rowOff>
    </xdr:from>
    <xdr:to>
      <xdr:col>2</xdr:col>
      <xdr:colOff>292100</xdr:colOff>
      <xdr:row>75</xdr:row>
      <xdr:rowOff>149225</xdr:rowOff>
    </xdr:to>
    <xdr:sp macro="" textlink="">
      <xdr:nvSpPr>
        <xdr:cNvPr id="12296" name="Text Box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8300000}"/>
            </a:ext>
          </a:extLst>
        </xdr:cNvPr>
        <xdr:cNvSpPr txBox="1">
          <a:spLocks noChangeArrowheads="1"/>
        </xdr:cNvSpPr>
      </xdr:nvSpPr>
      <xdr:spPr bwMode="auto">
        <a:xfrm>
          <a:off x="0" y="17679458"/>
          <a:ext cx="2048933" cy="546100"/>
        </a:xfrm>
        <a:prstGeom prst="rect">
          <a:avLst/>
        </a:prstGeom>
        <a:solidFill>
          <a:srgbClr val="00335B"/>
        </a:solidFill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FFFFFF"/>
              </a:solidFill>
              <a:latin typeface="Microsoft Sans Serif"/>
              <a:cs typeface="Microsoft Sans Serif"/>
            </a:rPr>
            <a:t>VOLVER A INGRESO DE DATOS</a:t>
          </a:r>
        </a:p>
      </xdr:txBody>
    </xdr:sp>
    <xdr:clientData fPrintsWithSheet="0"/>
  </xdr:twoCellAnchor>
  <xdr:twoCellAnchor editAs="oneCell">
    <xdr:from>
      <xdr:col>1</xdr:col>
      <xdr:colOff>50800</xdr:colOff>
      <xdr:row>0</xdr:row>
      <xdr:rowOff>67734</xdr:rowOff>
    </xdr:from>
    <xdr:to>
      <xdr:col>1</xdr:col>
      <xdr:colOff>1422400</xdr:colOff>
      <xdr:row>4</xdr:row>
      <xdr:rowOff>4234</xdr:rowOff>
    </xdr:to>
    <xdr:pic>
      <xdr:nvPicPr>
        <xdr:cNvPr id="2" name="Imagen 1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67734"/>
          <a:ext cx="1371600" cy="1358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8:L29"/>
  <sheetViews>
    <sheetView showGridLines="0" tabSelected="1" zoomScaleNormal="100" workbookViewId="0">
      <selection activeCell="J16" sqref="J16"/>
    </sheetView>
  </sheetViews>
  <sheetFormatPr baseColWidth="10" defaultColWidth="20.5" defaultRowHeight="18" x14ac:dyDescent="0.2"/>
  <cols>
    <col min="1" max="1" width="14.83203125" style="224" customWidth="1"/>
    <col min="2" max="10" width="20.5" style="224" customWidth="1"/>
    <col min="11" max="11" width="16.6640625" style="224" customWidth="1"/>
    <col min="12" max="16384" width="20.5" style="224"/>
  </cols>
  <sheetData>
    <row r="8" spans="1:12" x14ac:dyDescent="0.2">
      <c r="A8" s="232"/>
      <c r="B8" s="232"/>
      <c r="C8" s="232"/>
      <c r="D8" s="232"/>
      <c r="E8" s="232"/>
      <c r="F8" s="232"/>
      <c r="G8" s="232"/>
      <c r="H8" s="232"/>
      <c r="I8" s="232"/>
      <c r="J8" s="232"/>
    </row>
    <row r="9" spans="1:12" ht="49" customHeight="1" x14ac:dyDescent="0.2">
      <c r="A9" s="237"/>
      <c r="B9" s="237"/>
      <c r="C9" s="237"/>
      <c r="D9" s="237"/>
      <c r="E9" s="237"/>
      <c r="F9" s="237"/>
      <c r="G9" s="237"/>
      <c r="H9" s="237"/>
      <c r="I9" s="237"/>
      <c r="J9" s="237"/>
    </row>
    <row r="10" spans="1:12" ht="19" thickBot="1" x14ac:dyDescent="0.25">
      <c r="A10" s="228"/>
      <c r="B10" s="228"/>
      <c r="C10" s="228"/>
      <c r="D10" s="228"/>
      <c r="E10" s="228"/>
      <c r="F10" s="228"/>
      <c r="G10" s="228"/>
      <c r="H10" s="228"/>
      <c r="I10" s="228"/>
      <c r="J10" s="228"/>
      <c r="K10" s="224" t="s">
        <v>4</v>
      </c>
    </row>
    <row r="11" spans="1:12" ht="10" customHeight="1" x14ac:dyDescent="0.2"/>
    <row r="12" spans="1:12" x14ac:dyDescent="0.2">
      <c r="A12" s="225" t="s">
        <v>147</v>
      </c>
    </row>
    <row r="14" spans="1:12" x14ac:dyDescent="0.2">
      <c r="C14" s="226" t="s">
        <v>144</v>
      </c>
      <c r="D14" s="233" t="s">
        <v>117</v>
      </c>
      <c r="E14" s="234"/>
      <c r="F14" s="234"/>
      <c r="G14" s="234"/>
      <c r="H14" s="234"/>
      <c r="I14" s="234"/>
      <c r="J14" s="235"/>
    </row>
    <row r="15" spans="1:12" x14ac:dyDescent="0.2">
      <c r="K15" s="226" t="s">
        <v>4</v>
      </c>
      <c r="L15" s="227" t="s">
        <v>4</v>
      </c>
    </row>
    <row r="16" spans="1:12" x14ac:dyDescent="0.2">
      <c r="D16" s="236" t="s">
        <v>111</v>
      </c>
      <c r="E16" s="236"/>
      <c r="F16" s="236"/>
      <c r="G16" s="229">
        <v>1</v>
      </c>
      <c r="H16" s="236" t="s">
        <v>110</v>
      </c>
      <c r="I16" s="236"/>
      <c r="J16" s="229">
        <v>0</v>
      </c>
    </row>
    <row r="17" spans="1:12" x14ac:dyDescent="0.2">
      <c r="D17" s="226"/>
      <c r="E17" s="226"/>
      <c r="F17" s="226"/>
      <c r="H17" s="226"/>
      <c r="I17" s="226"/>
      <c r="K17" s="225"/>
      <c r="L17" s="225"/>
    </row>
    <row r="18" spans="1:12" x14ac:dyDescent="0.2">
      <c r="D18" s="226"/>
      <c r="F18" s="226" t="s">
        <v>112</v>
      </c>
      <c r="G18" s="229">
        <v>40</v>
      </c>
      <c r="H18" s="236" t="s">
        <v>91</v>
      </c>
      <c r="I18" s="236"/>
      <c r="J18" s="229">
        <v>46</v>
      </c>
    </row>
    <row r="19" spans="1:12" x14ac:dyDescent="0.2">
      <c r="D19" s="226"/>
      <c r="F19" s="226"/>
    </row>
    <row r="20" spans="1:12" hidden="1" x14ac:dyDescent="0.2">
      <c r="D20" s="226"/>
      <c r="F20" s="226" t="s">
        <v>90</v>
      </c>
      <c r="G20" s="33">
        <v>0</v>
      </c>
    </row>
    <row r="21" spans="1:12" ht="19" thickBot="1" x14ac:dyDescent="0.25">
      <c r="A21" s="228"/>
      <c r="B21" s="228"/>
      <c r="C21" s="228"/>
      <c r="D21" s="228"/>
      <c r="E21" s="228"/>
      <c r="F21" s="228"/>
      <c r="G21" s="228"/>
      <c r="H21" s="228"/>
      <c r="I21" s="228"/>
      <c r="J21" s="228"/>
    </row>
    <row r="22" spans="1:12" ht="12" customHeight="1" x14ac:dyDescent="0.2"/>
    <row r="23" spans="1:12" x14ac:dyDescent="0.2">
      <c r="A23" s="225" t="s">
        <v>148</v>
      </c>
    </row>
    <row r="25" spans="1:12" x14ac:dyDescent="0.2">
      <c r="C25" s="226" t="s">
        <v>93</v>
      </c>
      <c r="D25" s="233" t="s">
        <v>92</v>
      </c>
      <c r="E25" s="234"/>
      <c r="F25" s="234"/>
      <c r="G25" s="234"/>
      <c r="H25" s="234"/>
      <c r="I25" s="234"/>
      <c r="J25" s="235"/>
    </row>
    <row r="27" spans="1:12" ht="19" thickBot="1" x14ac:dyDescent="0.25">
      <c r="A27" s="228"/>
      <c r="B27" s="228"/>
      <c r="C27" s="228"/>
      <c r="D27" s="228"/>
      <c r="E27" s="228"/>
      <c r="F27" s="228"/>
      <c r="G27" s="228"/>
      <c r="H27" s="228"/>
      <c r="I27" s="228"/>
      <c r="J27" s="228"/>
    </row>
    <row r="29" spans="1:12" x14ac:dyDescent="0.2">
      <c r="A29" s="225" t="s">
        <v>149</v>
      </c>
    </row>
  </sheetData>
  <sheetProtection algorithmName="SHA-512" hashValue="VA+mDWkqttBSdS6384EiWaeRBB5deHEYN+GgYoFn0SLwcBW2vI4PXBglicmdfMe8kygRdLihkpmpiWwPXR639w==" saltValue="ZoepyCYC9hDVGeBt8kdjaQ==" spinCount="100000" sheet="1" objects="1" scenarios="1"/>
  <mergeCells count="7">
    <mergeCell ref="A8:J8"/>
    <mergeCell ref="D25:J25"/>
    <mergeCell ref="H18:I18"/>
    <mergeCell ref="D14:J14"/>
    <mergeCell ref="D16:F16"/>
    <mergeCell ref="H16:I16"/>
    <mergeCell ref="A9:J9"/>
  </mergeCells>
  <phoneticPr fontId="7" type="noConversion"/>
  <conditionalFormatting sqref="G18">
    <cfRule type="cellIs" dxfId="13" priority="1" stopIfTrue="1" operator="lessThan">
      <formula>18</formula>
    </cfRule>
    <cfRule type="cellIs" dxfId="12" priority="2" stopIfTrue="1" operator="greaterThan">
      <formula>74</formula>
    </cfRule>
  </conditionalFormatting>
  <conditionalFormatting sqref="G16">
    <cfRule type="cellIs" dxfId="11" priority="3" stopIfTrue="1" operator="equal">
      <formula>0</formula>
    </cfRule>
    <cfRule type="cellIs" dxfId="10" priority="4" stopIfTrue="1" operator="greaterThan">
      <formula>2</formula>
    </cfRule>
  </conditionalFormatting>
  <conditionalFormatting sqref="J18">
    <cfRule type="cellIs" dxfId="9" priority="5" stopIfTrue="1" operator="greaterThan">
      <formula>74</formula>
    </cfRule>
    <cfRule type="cellIs" dxfId="8" priority="6" stopIfTrue="1" operator="equal">
      <formula>0</formula>
    </cfRule>
  </conditionalFormatting>
  <pageMargins left="0.25" right="0.25" top="0.25" bottom="0.25" header="0.511811023622047" footer="0.511811023622047"/>
  <pageSetup paperSize="9" scale="65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8:K83"/>
  <sheetViews>
    <sheetView showGridLines="0" zoomScaleNormal="100" workbookViewId="0">
      <selection activeCell="E32" sqref="E32"/>
    </sheetView>
  </sheetViews>
  <sheetFormatPr baseColWidth="10" defaultColWidth="8.83203125" defaultRowHeight="18" x14ac:dyDescent="0.2"/>
  <cols>
    <col min="1" max="1" width="90.33203125" style="43" bestFit="1" customWidth="1"/>
    <col min="2" max="2" width="29.83203125" style="43" customWidth="1"/>
    <col min="3" max="3" width="1.6640625" style="43" customWidth="1"/>
    <col min="4" max="4" width="43.1640625" style="43" customWidth="1"/>
    <col min="5" max="5" width="16.6640625" style="43" customWidth="1"/>
    <col min="6" max="10" width="16.83203125" style="43" customWidth="1"/>
    <col min="11" max="11" width="16.6640625" style="43" customWidth="1"/>
    <col min="12" max="16384" width="8.83203125" style="43"/>
  </cols>
  <sheetData>
    <row r="8" spans="1:11" ht="37" x14ac:dyDescent="0.2">
      <c r="B8" s="97"/>
      <c r="C8" s="97"/>
      <c r="D8" s="246" t="s">
        <v>98</v>
      </c>
      <c r="E8" s="246"/>
      <c r="F8" s="246"/>
      <c r="G8" s="246"/>
      <c r="H8" s="246"/>
      <c r="I8" s="246"/>
      <c r="J8" s="246"/>
      <c r="K8" s="42"/>
    </row>
    <row r="9" spans="1:11" ht="30" x14ac:dyDescent="0.2">
      <c r="C9" s="202"/>
      <c r="D9" s="245" t="s">
        <v>136</v>
      </c>
      <c r="E9" s="245"/>
      <c r="F9" s="245"/>
      <c r="G9" s="245"/>
      <c r="H9" s="245"/>
      <c r="I9" s="245"/>
      <c r="J9" s="245"/>
      <c r="K9" s="42"/>
    </row>
    <row r="10" spans="1:11" ht="20" x14ac:dyDescent="0.2">
      <c r="A10" s="243" t="s">
        <v>129</v>
      </c>
      <c r="B10" s="243"/>
      <c r="C10" s="42"/>
      <c r="D10" s="42"/>
      <c r="E10" s="42"/>
      <c r="F10" s="42"/>
      <c r="G10" s="42"/>
      <c r="H10" s="45" t="s">
        <v>4</v>
      </c>
      <c r="I10" s="45" t="s">
        <v>4</v>
      </c>
      <c r="J10" s="45" t="s">
        <v>4</v>
      </c>
      <c r="K10" s="46" t="s">
        <v>4</v>
      </c>
    </row>
    <row r="11" spans="1:11" ht="23.25" customHeight="1" x14ac:dyDescent="0.2">
      <c r="A11" s="239"/>
      <c r="B11" s="239"/>
      <c r="C11" s="42"/>
      <c r="D11" s="203" t="s">
        <v>99</v>
      </c>
      <c r="E11" s="247" t="str">
        <f>+'INGRESO DE DATOS'!$D$14</f>
        <v>Nombre</v>
      </c>
      <c r="F11" s="247"/>
      <c r="G11" s="247"/>
      <c r="H11" s="247"/>
      <c r="I11" s="247"/>
      <c r="J11" s="247"/>
      <c r="K11" s="42"/>
    </row>
    <row r="12" spans="1:11" ht="12" customHeight="1" x14ac:dyDescent="0.2">
      <c r="C12" s="42"/>
      <c r="D12" s="48"/>
      <c r="E12" s="42"/>
      <c r="F12" s="42"/>
      <c r="G12" s="42"/>
      <c r="H12" s="42"/>
      <c r="I12" s="42"/>
      <c r="J12" s="42"/>
      <c r="K12" s="42"/>
    </row>
    <row r="13" spans="1:11" ht="23.25" customHeight="1" x14ac:dyDescent="0.2">
      <c r="A13" s="99"/>
      <c r="B13" s="100"/>
      <c r="C13" s="42"/>
      <c r="D13" s="203" t="s">
        <v>93</v>
      </c>
      <c r="E13" s="247" t="str">
        <f>+'INGRESO DE DATOS'!$D$25</f>
        <v>Agente / Agencia</v>
      </c>
      <c r="F13" s="247"/>
      <c r="G13" s="247"/>
      <c r="H13" s="247"/>
      <c r="I13" s="247"/>
      <c r="J13" s="247"/>
      <c r="K13" s="42"/>
    </row>
    <row r="14" spans="1:11" ht="12" customHeight="1" x14ac:dyDescent="0.2">
      <c r="A14" s="94"/>
      <c r="B14" s="98"/>
      <c r="C14" s="49"/>
      <c r="D14" s="47"/>
      <c r="E14" s="44"/>
      <c r="F14" s="44"/>
      <c r="G14" s="44"/>
      <c r="H14" s="44"/>
      <c r="I14" s="44"/>
      <c r="J14" s="44"/>
      <c r="K14" s="49"/>
    </row>
    <row r="15" spans="1:11" ht="21" customHeight="1" x14ac:dyDescent="0.2">
      <c r="A15" s="99"/>
      <c r="B15" s="100"/>
      <c r="C15" s="50"/>
      <c r="D15" s="203" t="s">
        <v>100</v>
      </c>
      <c r="E15" s="207">
        <f ca="1">+TODAY()</f>
        <v>45033</v>
      </c>
      <c r="F15" s="52"/>
      <c r="G15" s="54" t="str">
        <f>IF('INGRESO DE DATOS'!G20&gt;0,"Descuento","")</f>
        <v/>
      </c>
      <c r="H15" s="55" t="str">
        <f>IF('INGRESO DE DATOS'!G20&gt;0,'INGRESO DE DATOS'!G20,"")</f>
        <v/>
      </c>
      <c r="I15" s="53"/>
      <c r="J15" s="53"/>
      <c r="K15" s="50"/>
    </row>
    <row r="16" spans="1:11" ht="12" customHeight="1" x14ac:dyDescent="0.2">
      <c r="A16" s="99"/>
      <c r="B16" s="101"/>
      <c r="C16" s="50"/>
      <c r="D16" s="50"/>
      <c r="E16" s="42"/>
      <c r="F16" s="42"/>
      <c r="G16" s="42"/>
      <c r="H16" s="42"/>
      <c r="I16" s="42"/>
      <c r="J16" s="42"/>
    </row>
    <row r="17" spans="1:10" ht="21.75" customHeight="1" x14ac:dyDescent="0.2">
      <c r="A17" s="242"/>
      <c r="B17" s="242"/>
      <c r="C17" s="44"/>
      <c r="D17" s="42"/>
      <c r="E17" s="42"/>
      <c r="F17" s="203" t="s">
        <v>94</v>
      </c>
      <c r="G17" s="205">
        <f>+'INGRESO DE DATOS'!$G$16</f>
        <v>1</v>
      </c>
      <c r="H17" s="42"/>
      <c r="I17" s="203" t="s">
        <v>96</v>
      </c>
      <c r="J17" s="205">
        <f>+'INGRESO DE DATOS'!$G$18</f>
        <v>40</v>
      </c>
    </row>
    <row r="18" spans="1:10" ht="12" customHeight="1" x14ac:dyDescent="0.2">
      <c r="A18" s="99"/>
      <c r="B18" s="101"/>
      <c r="C18" s="44"/>
      <c r="D18" s="42"/>
      <c r="E18" s="42"/>
      <c r="F18" s="56"/>
      <c r="G18" s="42"/>
      <c r="H18" s="42"/>
      <c r="I18" s="56"/>
      <c r="J18" s="42"/>
    </row>
    <row r="19" spans="1:10" ht="21.75" customHeight="1" x14ac:dyDescent="0.2">
      <c r="A19" s="99"/>
      <c r="B19" s="101"/>
      <c r="C19" s="44"/>
      <c r="D19" s="57"/>
      <c r="E19" s="42"/>
      <c r="F19" s="204" t="s">
        <v>95</v>
      </c>
      <c r="G19" s="205">
        <f>+'INGRESO DE DATOS'!$J$16</f>
        <v>0</v>
      </c>
      <c r="H19" s="42"/>
      <c r="I19" s="203" t="s">
        <v>97</v>
      </c>
      <c r="J19" s="205">
        <f>+'INGRESO DE DATOS'!$J$18</f>
        <v>46</v>
      </c>
    </row>
    <row r="20" spans="1:10" ht="12" customHeight="1" x14ac:dyDescent="0.2">
      <c r="A20" s="99"/>
      <c r="B20" s="101"/>
      <c r="C20" s="44"/>
      <c r="D20" s="73"/>
      <c r="E20" s="38"/>
      <c r="F20" s="38"/>
      <c r="G20" s="38" t="s">
        <v>4</v>
      </c>
      <c r="H20" s="38" t="s">
        <v>4</v>
      </c>
      <c r="I20" s="38" t="s">
        <v>4</v>
      </c>
      <c r="J20" s="38"/>
    </row>
    <row r="21" spans="1:10" ht="22" customHeight="1" x14ac:dyDescent="0.2">
      <c r="A21" s="94"/>
      <c r="B21" s="102"/>
      <c r="C21" s="44"/>
      <c r="D21" s="39"/>
      <c r="E21" s="39"/>
      <c r="F21" s="206"/>
      <c r="G21" s="38"/>
      <c r="H21" s="38" t="s">
        <v>143</v>
      </c>
      <c r="I21" s="38"/>
      <c r="J21" s="38"/>
    </row>
    <row r="22" spans="1:10" ht="7" customHeight="1" x14ac:dyDescent="0.2">
      <c r="A22" s="94"/>
      <c r="B22" s="98"/>
      <c r="C22" s="74"/>
      <c r="D22" s="39"/>
      <c r="E22" s="39"/>
      <c r="F22" s="206" t="b">
        <v>1</v>
      </c>
      <c r="G22" s="38"/>
      <c r="H22" s="38"/>
      <c r="I22" s="38"/>
      <c r="J22" s="75"/>
    </row>
    <row r="23" spans="1:10" s="60" customFormat="1" ht="23" x14ac:dyDescent="0.2">
      <c r="A23" s="242"/>
      <c r="B23" s="242"/>
      <c r="C23" s="74"/>
      <c r="D23" s="39"/>
      <c r="E23" s="39"/>
      <c r="F23" s="206" t="b">
        <v>1</v>
      </c>
      <c r="G23" s="38"/>
      <c r="H23" s="38" t="s">
        <v>137</v>
      </c>
      <c r="I23" s="38"/>
      <c r="J23" s="38"/>
    </row>
    <row r="24" spans="1:10" s="60" customFormat="1" ht="12" customHeight="1" x14ac:dyDescent="0.2">
      <c r="A24" s="99"/>
      <c r="B24" s="101"/>
      <c r="C24" s="44"/>
      <c r="D24" s="38"/>
      <c r="E24" s="38"/>
      <c r="F24" s="59" t="b">
        <v>0</v>
      </c>
      <c r="G24" s="75"/>
      <c r="H24" s="38"/>
      <c r="I24" s="38"/>
      <c r="J24" s="38"/>
    </row>
    <row r="25" spans="1:10" s="60" customFormat="1" hidden="1" x14ac:dyDescent="0.2">
      <c r="A25" s="94"/>
      <c r="B25" s="102"/>
      <c r="C25" s="44"/>
      <c r="D25" s="76" t="s">
        <v>4</v>
      </c>
      <c r="E25" s="38"/>
      <c r="F25" s="38"/>
      <c r="G25" s="38"/>
      <c r="H25" s="77" t="s">
        <v>116</v>
      </c>
      <c r="I25" s="38"/>
      <c r="J25" s="38"/>
    </row>
    <row r="26" spans="1:10" s="60" customFormat="1" ht="20" x14ac:dyDescent="0.2">
      <c r="A26" s="94"/>
      <c r="B26" s="102"/>
      <c r="C26" s="44"/>
      <c r="D26" s="241" t="s">
        <v>77</v>
      </c>
      <c r="E26" s="241"/>
      <c r="F26" s="241"/>
      <c r="G26" s="241"/>
      <c r="H26" s="241"/>
      <c r="I26" s="241"/>
      <c r="J26" s="241"/>
    </row>
    <row r="27" spans="1:10" s="60" customFormat="1" x14ac:dyDescent="0.2">
      <c r="A27" s="94"/>
      <c r="B27" s="102"/>
      <c r="C27" s="44"/>
      <c r="D27" s="208"/>
      <c r="E27" s="218" t="s">
        <v>71</v>
      </c>
      <c r="F27" s="218" t="s">
        <v>72</v>
      </c>
      <c r="G27" s="218" t="s">
        <v>73</v>
      </c>
      <c r="H27" s="218" t="s">
        <v>74</v>
      </c>
      <c r="I27" s="218" t="s">
        <v>75</v>
      </c>
      <c r="J27" s="219" t="s">
        <v>76</v>
      </c>
    </row>
    <row r="28" spans="1:10" s="67" customFormat="1" x14ac:dyDescent="0.2">
      <c r="A28" s="94"/>
      <c r="B28" s="102"/>
      <c r="C28" s="44"/>
      <c r="D28" s="209" t="s">
        <v>80</v>
      </c>
      <c r="E28" s="63">
        <v>250</v>
      </c>
      <c r="F28" s="63">
        <v>250</v>
      </c>
      <c r="G28" s="63">
        <v>1000</v>
      </c>
      <c r="H28" s="63">
        <v>5000</v>
      </c>
      <c r="I28" s="63">
        <v>10000</v>
      </c>
      <c r="J28" s="220">
        <v>20000</v>
      </c>
    </row>
    <row r="29" spans="1:10" s="53" customFormat="1" x14ac:dyDescent="0.15">
      <c r="A29" s="99"/>
      <c r="B29" s="101"/>
      <c r="C29" s="44"/>
      <c r="D29" s="64" t="s">
        <v>79</v>
      </c>
      <c r="E29" s="65">
        <v>1000</v>
      </c>
      <c r="F29" s="65">
        <v>5000</v>
      </c>
      <c r="G29" s="65">
        <v>10000</v>
      </c>
      <c r="H29" s="65">
        <v>5000</v>
      </c>
      <c r="I29" s="65">
        <v>10000</v>
      </c>
      <c r="J29" s="221">
        <v>20000</v>
      </c>
    </row>
    <row r="30" spans="1:10" s="53" customFormat="1" x14ac:dyDescent="0.15">
      <c r="A30" s="94"/>
      <c r="B30" s="98"/>
      <c r="C30" s="44"/>
      <c r="D30" s="63"/>
      <c r="E30" s="62"/>
      <c r="F30" s="63"/>
      <c r="G30" s="63"/>
      <c r="H30" s="63"/>
      <c r="I30" s="63"/>
      <c r="J30" s="63"/>
    </row>
    <row r="31" spans="1:10" s="53" customFormat="1" ht="23" x14ac:dyDescent="0.2">
      <c r="A31" s="239"/>
      <c r="B31" s="240"/>
      <c r="C31" s="44"/>
      <c r="D31" s="241" t="s">
        <v>16</v>
      </c>
      <c r="E31" s="241"/>
      <c r="F31" s="241"/>
      <c r="G31" s="241"/>
      <c r="H31" s="241"/>
      <c r="I31" s="241"/>
      <c r="J31" s="241"/>
    </row>
    <row r="32" spans="1:10" s="53" customFormat="1" x14ac:dyDescent="0.15">
      <c r="A32" s="99"/>
      <c r="B32" s="100"/>
      <c r="C32" s="44"/>
      <c r="D32" s="157" t="s">
        <v>106</v>
      </c>
      <c r="E32" s="78">
        <f>VLOOKUP($J$17,Tablas!$A$274:$H$336,3,TRUE)</f>
        <v>1769.76</v>
      </c>
      <c r="F32" s="78">
        <f>VLOOKUP($J$17,Tablas!$A$274:$H$336,4,TRUE)</f>
        <v>1701.36</v>
      </c>
      <c r="G32" s="78">
        <f>VLOOKUP($J$17,Tablas!$A$274:$H$336,5,TRUE)</f>
        <v>1578.24</v>
      </c>
      <c r="H32" s="78">
        <f>VLOOKUP($J$17,Tablas!$A$274:$H$336,6,TRUE)</f>
        <v>1116.72</v>
      </c>
      <c r="I32" s="78">
        <f>VLOOKUP($J$17,Tablas!$A$274:$H$336,7,TRUE)</f>
        <v>802.8</v>
      </c>
      <c r="J32" s="79">
        <f>VLOOKUP($J$17,Tablas!$A$274:$H$336,8,TRUE)</f>
        <v>565.91999999999996</v>
      </c>
    </row>
    <row r="33" spans="1:10" s="68" customFormat="1" x14ac:dyDescent="0.15">
      <c r="A33" s="99"/>
      <c r="B33" s="100"/>
      <c r="C33" s="44"/>
      <c r="D33" s="210" t="s">
        <v>107</v>
      </c>
      <c r="E33" s="81">
        <f>IF($G$17=1,0,(VLOOKUP($J$19,Tablas!$A$274:$H$336,3,TRUE)))</f>
        <v>0</v>
      </c>
      <c r="F33" s="81">
        <f>IF($G$17=1,0,(VLOOKUP($J$19,Tablas!$A$274:$H$336,4,TRUE)))</f>
        <v>0</v>
      </c>
      <c r="G33" s="81">
        <f>IF($G$17=1,0,(VLOOKUP($J$19,Tablas!$A$274:$H$336,5,TRUE)))</f>
        <v>0</v>
      </c>
      <c r="H33" s="81">
        <f>IF($G$17=1,0,(VLOOKUP($J$19,Tablas!$A$274:$H$336,6,TRUE)))</f>
        <v>0</v>
      </c>
      <c r="I33" s="81">
        <f>IF($G$17=1,0,(VLOOKUP($J$19,Tablas!$A$274:$H$336,7,TRUE)))</f>
        <v>0</v>
      </c>
      <c r="J33" s="211">
        <f>IF($G$17=1,0,(VLOOKUP($J$19,Tablas!$A$274:$H$336,8,TRUE)))</f>
        <v>0</v>
      </c>
    </row>
    <row r="34" spans="1:10" s="53" customFormat="1" x14ac:dyDescent="0.15">
      <c r="A34" s="94"/>
      <c r="B34" s="98"/>
      <c r="C34" s="44"/>
      <c r="D34" s="210" t="s">
        <v>101</v>
      </c>
      <c r="E34" s="81">
        <f>IF($G$19=0,0,(VLOOKUP($G$19,Tablas!$A$337:$H$339,3,TRUE)))</f>
        <v>0</v>
      </c>
      <c r="F34" s="81">
        <f>IF($G$19=0,0,(VLOOKUP($G$19,Tablas!$A$337:$H$339,4,TRUE)))</f>
        <v>0</v>
      </c>
      <c r="G34" s="81">
        <f>IF($G$19=0,0,(VLOOKUP($G$19,Tablas!$A$337:$H$339,5,TRUE)))</f>
        <v>0</v>
      </c>
      <c r="H34" s="81">
        <f>IF($G$19=0,0,(VLOOKUP($G$19,Tablas!$A$337:$H$339,6,TRUE)))</f>
        <v>0</v>
      </c>
      <c r="I34" s="81">
        <f>IF($G$19=0,0,(VLOOKUP($G$19,Tablas!$A$337:$H$339,7,TRUE)))</f>
        <v>0</v>
      </c>
      <c r="J34" s="211">
        <f>IF($G$19=0,0,(VLOOKUP($G$19,Tablas!$A$337:$H$339,8,TRUE)))</f>
        <v>0</v>
      </c>
    </row>
    <row r="35" spans="1:10" s="53" customFormat="1" x14ac:dyDescent="0.15">
      <c r="A35" s="99"/>
      <c r="B35" s="100"/>
      <c r="C35" s="82"/>
      <c r="D35" s="210" t="s">
        <v>103</v>
      </c>
      <c r="E35" s="81">
        <f>+IF($F$22=FALSE,0,Tablas!C$340)</f>
        <v>225</v>
      </c>
      <c r="F35" s="81">
        <f>+IF($F$22=FALSE,0,Tablas!D$340)</f>
        <v>225</v>
      </c>
      <c r="G35" s="81">
        <f>+IF($F$22=FALSE,0,Tablas!E$340)</f>
        <v>225</v>
      </c>
      <c r="H35" s="81">
        <f>+IF($F$22=FALSE,0,Tablas!F$340)</f>
        <v>0</v>
      </c>
      <c r="I35" s="81">
        <f>+IF($F$22=FALSE,0,Tablas!G$340)</f>
        <v>0</v>
      </c>
      <c r="J35" s="211">
        <f>+IF($F$22=FALSE,0,Tablas!H$340)</f>
        <v>0</v>
      </c>
    </row>
    <row r="36" spans="1:10" s="53" customFormat="1" x14ac:dyDescent="0.15">
      <c r="A36" s="99"/>
      <c r="B36" s="100"/>
      <c r="C36" s="44"/>
      <c r="D36" s="212" t="s">
        <v>105</v>
      </c>
      <c r="E36" s="81">
        <f>IF($F$23=FALSE,0,Tablas!C$341)</f>
        <v>300</v>
      </c>
      <c r="F36" s="81">
        <f>IF($F$23=FALSE,0,Tablas!D$341)</f>
        <v>300</v>
      </c>
      <c r="G36" s="81">
        <f>IF($F$23=FALSE,0,Tablas!E$341)</f>
        <v>300</v>
      </c>
      <c r="H36" s="81">
        <f>IF($F$23=FALSE,0,Tablas!F$341)</f>
        <v>300</v>
      </c>
      <c r="I36" s="81">
        <f>IF($F$23=FALSE,0,Tablas!G$341)</f>
        <v>300</v>
      </c>
      <c r="J36" s="211">
        <f>IF($F$23=FALSE,0,Tablas!H$341)</f>
        <v>300</v>
      </c>
    </row>
    <row r="37" spans="1:10" s="53" customFormat="1" ht="23" hidden="1" x14ac:dyDescent="0.15">
      <c r="A37" s="239"/>
      <c r="B37" s="239"/>
      <c r="C37" s="44"/>
      <c r="D37" s="210" t="s">
        <v>109</v>
      </c>
      <c r="E37" s="81">
        <f>IF($F$24=FALSE,0,Tablas!C$342)</f>
        <v>0</v>
      </c>
      <c r="F37" s="81">
        <f>IF($F$24=FALSE,0,Tablas!D$342)</f>
        <v>0</v>
      </c>
      <c r="G37" s="81">
        <f>IF($F$24=FALSE,0,Tablas!E$342)</f>
        <v>0</v>
      </c>
      <c r="H37" s="81">
        <f>IF($F$24=FALSE,0,Tablas!F$342)</f>
        <v>0</v>
      </c>
      <c r="I37" s="81">
        <f>IF($F$24=FALSE,0,Tablas!G$342)</f>
        <v>0</v>
      </c>
      <c r="J37" s="211">
        <f>IF($F$24=FALSE,0,Tablas!H$342)</f>
        <v>0</v>
      </c>
    </row>
    <row r="38" spans="1:10" s="53" customFormat="1" x14ac:dyDescent="0.15">
      <c r="A38" s="94"/>
      <c r="B38" s="98"/>
      <c r="C38" s="44"/>
      <c r="D38" s="213" t="s">
        <v>108</v>
      </c>
      <c r="E38" s="69">
        <f t="shared" ref="E38:J38" si="0">SUM(E32:E37)</f>
        <v>2294.7600000000002</v>
      </c>
      <c r="F38" s="69">
        <f t="shared" si="0"/>
        <v>2226.3599999999997</v>
      </c>
      <c r="G38" s="69">
        <f t="shared" si="0"/>
        <v>2103.2399999999998</v>
      </c>
      <c r="H38" s="69">
        <f t="shared" si="0"/>
        <v>1416.72</v>
      </c>
      <c r="I38" s="69">
        <f t="shared" si="0"/>
        <v>1102.8</v>
      </c>
      <c r="J38" s="214">
        <f t="shared" si="0"/>
        <v>865.92</v>
      </c>
    </row>
    <row r="39" spans="1:10" s="53" customFormat="1" hidden="1" x14ac:dyDescent="0.15">
      <c r="A39" s="94"/>
      <c r="B39" s="102"/>
      <c r="C39" s="44"/>
      <c r="D39" s="210" t="str">
        <f>IF('INGRESO DE DATOS'!G20&gt;0,"Descuento","")</f>
        <v/>
      </c>
      <c r="E39" s="81">
        <f>IF('INGRESO DE DATOS'!$G$20&gt;0,-(E32+E33+E34)*'INGRESO DE DATOS'!$G$20,0)</f>
        <v>0</v>
      </c>
      <c r="F39" s="81">
        <f>IF('INGRESO DE DATOS'!$G$20&gt;0,-(F32+F33+F34)*'INGRESO DE DATOS'!$G$20,0)</f>
        <v>0</v>
      </c>
      <c r="G39" s="81">
        <f>IF('INGRESO DE DATOS'!$G$20&gt;0,-(G32+G33+G34)*'INGRESO DE DATOS'!$G$20,0)</f>
        <v>0</v>
      </c>
      <c r="H39" s="81">
        <f>IF('INGRESO DE DATOS'!$G$20&gt;0,-(H32+H33+H34)*'INGRESO DE DATOS'!$G$20,0)</f>
        <v>0</v>
      </c>
      <c r="I39" s="81">
        <f>IF('INGRESO DE DATOS'!$G$20&gt;0,-(I32+I33+I34)*'INGRESO DE DATOS'!$G$20,0)</f>
        <v>0</v>
      </c>
      <c r="J39" s="211">
        <f>IF('INGRESO DE DATOS'!$G$20&gt;0,-(J32+J33+J34)*'INGRESO DE DATOS'!$G$20,0)</f>
        <v>0</v>
      </c>
    </row>
    <row r="40" spans="1:10" s="68" customFormat="1" x14ac:dyDescent="0.15">
      <c r="A40" s="99"/>
      <c r="B40" s="101"/>
      <c r="C40" s="44"/>
      <c r="D40" s="210" t="s">
        <v>102</v>
      </c>
      <c r="E40" s="81">
        <v>75</v>
      </c>
      <c r="F40" s="81">
        <v>75</v>
      </c>
      <c r="G40" s="81">
        <v>75</v>
      </c>
      <c r="H40" s="81">
        <v>75</v>
      </c>
      <c r="I40" s="81">
        <v>75</v>
      </c>
      <c r="J40" s="211">
        <v>75</v>
      </c>
    </row>
    <row r="41" spans="1:10" s="53" customFormat="1" x14ac:dyDescent="0.2">
      <c r="A41" s="99"/>
      <c r="B41" s="101"/>
      <c r="C41" s="44"/>
      <c r="D41" s="210" t="s">
        <v>82</v>
      </c>
      <c r="E41" s="163">
        <f>+(E38+E39+E40)*12%</f>
        <v>284.37119999999999</v>
      </c>
      <c r="F41" s="163">
        <f>+(F38+F39+F40)*12%</f>
        <v>276.16319999999996</v>
      </c>
      <c r="G41" s="163">
        <f t="shared" ref="G41:I41" si="1">+(G38+G39+G40)*12%</f>
        <v>261.38879999999995</v>
      </c>
      <c r="H41" s="163">
        <f t="shared" si="1"/>
        <v>179.00639999999999</v>
      </c>
      <c r="I41" s="163">
        <f t="shared" si="1"/>
        <v>141.33599999999998</v>
      </c>
      <c r="J41" s="215">
        <f>+(J38+J39+J40)*12%</f>
        <v>112.9104</v>
      </c>
    </row>
    <row r="42" spans="1:10" s="53" customFormat="1" ht="23" x14ac:dyDescent="0.15">
      <c r="A42" s="239"/>
      <c r="B42" s="239"/>
      <c r="C42" s="44"/>
      <c r="D42" s="160" t="s">
        <v>104</v>
      </c>
      <c r="E42" s="161">
        <f t="shared" ref="E42:J42" si="2">SUM(E38:E41)</f>
        <v>2654.1312000000003</v>
      </c>
      <c r="F42" s="161">
        <f t="shared" si="2"/>
        <v>2577.5231999999996</v>
      </c>
      <c r="G42" s="161">
        <f t="shared" si="2"/>
        <v>2439.6287999999995</v>
      </c>
      <c r="H42" s="161">
        <f t="shared" si="2"/>
        <v>1670.7264</v>
      </c>
      <c r="I42" s="161">
        <f t="shared" si="2"/>
        <v>1319.136</v>
      </c>
      <c r="J42" s="162">
        <f t="shared" si="2"/>
        <v>1053.8304000000001</v>
      </c>
    </row>
    <row r="43" spans="1:10" s="53" customFormat="1" x14ac:dyDescent="0.15">
      <c r="A43" s="94"/>
      <c r="B43" s="102"/>
      <c r="C43" s="48"/>
      <c r="D43" s="71"/>
      <c r="E43" s="80"/>
      <c r="F43" s="71"/>
      <c r="G43" s="71"/>
      <c r="H43" s="71"/>
      <c r="I43" s="71"/>
      <c r="J43" s="71"/>
    </row>
    <row r="44" spans="1:10" s="53" customFormat="1" ht="20" x14ac:dyDescent="0.2">
      <c r="A44" s="99"/>
      <c r="B44" s="101"/>
      <c r="C44" s="48"/>
      <c r="D44" s="241" t="s">
        <v>15</v>
      </c>
      <c r="E44" s="241"/>
      <c r="F44" s="241"/>
      <c r="G44" s="241"/>
      <c r="H44" s="241"/>
      <c r="I44" s="241"/>
      <c r="J44" s="241"/>
    </row>
    <row r="45" spans="1:10" s="53" customFormat="1" x14ac:dyDescent="0.15">
      <c r="A45" s="94"/>
      <c r="B45" s="98"/>
      <c r="C45" s="83"/>
      <c r="D45" s="157" t="s">
        <v>106</v>
      </c>
      <c r="E45" s="78">
        <f>VLOOKUP($J$17,Tablas!$A$346:$H$408,3,TRUE)</f>
        <v>937.97280000000001</v>
      </c>
      <c r="F45" s="78">
        <f>VLOOKUP($J$17,Tablas!$A$346:$H$408,4,TRUE)</f>
        <v>901.72079999999994</v>
      </c>
      <c r="G45" s="78">
        <f>VLOOKUP($J$17,Tablas!$A$346:$H$408,5,TRUE)</f>
        <v>836.46720000000005</v>
      </c>
      <c r="H45" s="78">
        <f>VLOOKUP($J$17,Tablas!$A$346:$H$408,6,TRUE)</f>
        <v>591.86160000000007</v>
      </c>
      <c r="I45" s="78">
        <f>VLOOKUP($J$17,Tablas!$A$346:$H$408,7,TRUE)</f>
        <v>425.48399999999998</v>
      </c>
      <c r="J45" s="79">
        <f>VLOOKUP($J$17,Tablas!$A$346:$H$408,8,TRUE)</f>
        <v>299.93759999999997</v>
      </c>
    </row>
    <row r="46" spans="1:10" s="68" customFormat="1" x14ac:dyDescent="0.15">
      <c r="A46" s="99"/>
      <c r="B46" s="100"/>
      <c r="C46" s="83"/>
      <c r="D46" s="210" t="s">
        <v>107</v>
      </c>
      <c r="E46" s="81">
        <f>IF($G$17=1,0,(VLOOKUP($J$19,Tablas!$A$346:$H$408,3,TRUE)))</f>
        <v>0</v>
      </c>
      <c r="F46" s="81">
        <f>IF($G$17=1,0,(VLOOKUP($J$19,Tablas!$A$346:$H$408,4,TRUE)))</f>
        <v>0</v>
      </c>
      <c r="G46" s="81">
        <f>IF($G$17=1,0,(VLOOKUP($J$19,Tablas!$A$346:$H$408,5,TRUE)))</f>
        <v>0</v>
      </c>
      <c r="H46" s="81">
        <f>IF($G$17=1,0,(VLOOKUP($J$19,Tablas!$A$346:$H$408,6,TRUE)))</f>
        <v>0</v>
      </c>
      <c r="I46" s="81">
        <f>IF($G$17=1,0,(VLOOKUP($J$19,Tablas!$A$346:$H$408,7,TRUE)))</f>
        <v>0</v>
      </c>
      <c r="J46" s="211">
        <f>IF($G$17=1,0,(VLOOKUP($J$19,Tablas!$A$346:$H$408,8,TRUE)))</f>
        <v>0</v>
      </c>
    </row>
    <row r="47" spans="1:10" s="53" customFormat="1" x14ac:dyDescent="0.15">
      <c r="A47" s="94"/>
      <c r="B47" s="98"/>
      <c r="C47" s="83"/>
      <c r="D47" s="210" t="s">
        <v>101</v>
      </c>
      <c r="E47" s="81">
        <f>IF($G$19=0,0,(VLOOKUP($G$19,Tablas!$A$409:$H$411,3,TRUE)))</f>
        <v>0</v>
      </c>
      <c r="F47" s="81">
        <f>IF($G$19=0,0,(VLOOKUP($G$19,Tablas!$A$409:$H$411,4,TRUE)))</f>
        <v>0</v>
      </c>
      <c r="G47" s="81">
        <f>IF($G$19=0,0,(VLOOKUP($G$19,Tablas!$A$409:$H$411,5,TRUE)))</f>
        <v>0</v>
      </c>
      <c r="H47" s="81">
        <f>IF($G$19=0,0,(VLOOKUP($G$19,Tablas!$A$409:$H$411,6,TRUE)))</f>
        <v>0</v>
      </c>
      <c r="I47" s="81">
        <f>IF($G$19=0,0,(VLOOKUP($G$19,Tablas!$A$409:$H$411,7,TRUE)))</f>
        <v>0</v>
      </c>
      <c r="J47" s="211">
        <f>IF($G$19=0,0,(VLOOKUP($G$19,Tablas!$A$409:$H$411,8,TRUE)))</f>
        <v>0</v>
      </c>
    </row>
    <row r="48" spans="1:10" s="68" customFormat="1" x14ac:dyDescent="0.15">
      <c r="A48" s="99"/>
      <c r="B48" s="101"/>
      <c r="C48" s="83"/>
      <c r="D48" s="210" t="s">
        <v>103</v>
      </c>
      <c r="E48" s="81">
        <f>+IF($F$22=FALSE,0,Tablas!C$412)</f>
        <v>119.25</v>
      </c>
      <c r="F48" s="81">
        <f>+IF($F$22=FALSE,0,Tablas!D$412)</f>
        <v>119.25</v>
      </c>
      <c r="G48" s="81">
        <f>+IF($F$22=FALSE,0,Tablas!E$412)</f>
        <v>119.25</v>
      </c>
      <c r="H48" s="81">
        <f>+IF($F$22=FALSE,0,Tablas!F$412)</f>
        <v>0</v>
      </c>
      <c r="I48" s="81">
        <f>+IF($F$22=FALSE,0,Tablas!G$412)</f>
        <v>0</v>
      </c>
      <c r="J48" s="211">
        <f>+IF($F$22=FALSE,0,Tablas!H$412)</f>
        <v>0</v>
      </c>
    </row>
    <row r="49" spans="1:11" s="53" customFormat="1" x14ac:dyDescent="0.15">
      <c r="A49" s="94"/>
      <c r="B49" s="98"/>
      <c r="C49" s="44"/>
      <c r="D49" s="212" t="s">
        <v>105</v>
      </c>
      <c r="E49" s="81">
        <f>IF($F$23=FALSE,0,Tablas!C$413)</f>
        <v>159</v>
      </c>
      <c r="F49" s="81">
        <f>IF($F$23=FALSE,0,Tablas!D$413)</f>
        <v>159</v>
      </c>
      <c r="G49" s="81">
        <f>IF($F$23=FALSE,0,Tablas!E$413)</f>
        <v>159</v>
      </c>
      <c r="H49" s="81">
        <f>IF($F$23=FALSE,0,Tablas!F$413)</f>
        <v>159</v>
      </c>
      <c r="I49" s="81">
        <f>IF($F$23=FALSE,0,Tablas!G$413)</f>
        <v>159</v>
      </c>
      <c r="J49" s="211">
        <f>IF($F$23=FALSE,0,Tablas!H$413)</f>
        <v>159</v>
      </c>
    </row>
    <row r="50" spans="1:11" s="53" customFormat="1" hidden="1" x14ac:dyDescent="0.15">
      <c r="A50" s="99"/>
      <c r="B50" s="101"/>
      <c r="C50" s="44"/>
      <c r="D50" s="210" t="s">
        <v>109</v>
      </c>
      <c r="E50" s="81">
        <f>IF($F$24=FALSE,0,Tablas!C$414)</f>
        <v>0</v>
      </c>
      <c r="F50" s="81">
        <f>IF($F$24=FALSE,0,Tablas!D$414)</f>
        <v>0</v>
      </c>
      <c r="G50" s="81">
        <f>IF($F$24=FALSE,0,Tablas!E$414)</f>
        <v>0</v>
      </c>
      <c r="H50" s="81">
        <f>IF($F$24=FALSE,0,Tablas!F$414)</f>
        <v>0</v>
      </c>
      <c r="I50" s="81">
        <f>IF($F$24=FALSE,0,Tablas!G$414)</f>
        <v>0</v>
      </c>
      <c r="J50" s="211">
        <f>IF($F$24=FALSE,0,Tablas!H$414)</f>
        <v>0</v>
      </c>
    </row>
    <row r="51" spans="1:11" s="53" customFormat="1" x14ac:dyDescent="0.15">
      <c r="A51" s="94"/>
      <c r="B51" s="102"/>
      <c r="C51" s="44"/>
      <c r="D51" s="213" t="s">
        <v>108</v>
      </c>
      <c r="E51" s="69">
        <f>SUM(E45:E50)</f>
        <v>1216.2228</v>
      </c>
      <c r="F51" s="69">
        <f>SUM(F45:F50)</f>
        <v>1179.9708000000001</v>
      </c>
      <c r="G51" s="69">
        <f t="shared" ref="G51:J51" si="3">SUM(G45:G50)</f>
        <v>1114.7172</v>
      </c>
      <c r="H51" s="69">
        <f t="shared" si="3"/>
        <v>750.86160000000007</v>
      </c>
      <c r="I51" s="69">
        <f t="shared" si="3"/>
        <v>584.48399999999992</v>
      </c>
      <c r="J51" s="214">
        <f t="shared" si="3"/>
        <v>458.93759999999997</v>
      </c>
    </row>
    <row r="52" spans="1:11" s="53" customFormat="1" hidden="1" x14ac:dyDescent="0.15">
      <c r="A52" s="99"/>
      <c r="B52" s="101"/>
      <c r="C52" s="44"/>
      <c r="D52" s="210" t="str">
        <f>IF('INGRESO DE DATOS'!G20&gt;0,"Descuento","")</f>
        <v/>
      </c>
      <c r="E52" s="81">
        <f>IF('INGRESO DE DATOS'!$G$20&gt;0,-(E45+E46+E47)*'INGRESO DE DATOS'!$G$20,0)</f>
        <v>0</v>
      </c>
      <c r="F52" s="81">
        <f>IF('INGRESO DE DATOS'!$G$20&gt;0,-(F45+F46+F47)*'INGRESO DE DATOS'!$G$20,0)</f>
        <v>0</v>
      </c>
      <c r="G52" s="81">
        <f>IF('INGRESO DE DATOS'!$G$20&gt;0,-(G45+G46+G47)*'INGRESO DE DATOS'!$G$20,0)</f>
        <v>0</v>
      </c>
      <c r="H52" s="81">
        <f>IF('INGRESO DE DATOS'!$G$20&gt;0,-(H45+H46+H47)*'INGRESO DE DATOS'!$G$20,0)</f>
        <v>0</v>
      </c>
      <c r="I52" s="81">
        <f>IF('INGRESO DE DATOS'!$G$20&gt;0,-(I45+I46+I47)*'INGRESO DE DATOS'!$G$20,0)</f>
        <v>0</v>
      </c>
      <c r="J52" s="211">
        <f>IF('INGRESO DE DATOS'!$G$20&gt;0,-(J45+J46+J47)*'INGRESO DE DATOS'!$G$20,0)</f>
        <v>0</v>
      </c>
    </row>
    <row r="53" spans="1:11" s="53" customFormat="1" x14ac:dyDescent="0.15">
      <c r="A53" s="94"/>
      <c r="B53" s="102"/>
      <c r="C53" s="44"/>
      <c r="D53" s="210" t="s">
        <v>102</v>
      </c>
      <c r="E53" s="81">
        <v>75</v>
      </c>
      <c r="F53" s="81">
        <v>75</v>
      </c>
      <c r="G53" s="81">
        <v>75</v>
      </c>
      <c r="H53" s="81">
        <v>75</v>
      </c>
      <c r="I53" s="81">
        <v>75</v>
      </c>
      <c r="J53" s="211">
        <v>75</v>
      </c>
    </row>
    <row r="54" spans="1:11" s="53" customFormat="1" x14ac:dyDescent="0.2">
      <c r="A54" s="94"/>
      <c r="B54" s="102"/>
      <c r="C54" s="44"/>
      <c r="D54" s="210" t="s">
        <v>82</v>
      </c>
      <c r="E54" s="163">
        <f>+(E51+E52+E53)*12%</f>
        <v>154.94673599999999</v>
      </c>
      <c r="F54" s="163">
        <f>+(F51+F52+F53)*12%</f>
        <v>150.596496</v>
      </c>
      <c r="G54" s="163">
        <f t="shared" ref="G54" si="4">+(G51+G52+G53)*12%</f>
        <v>142.766064</v>
      </c>
      <c r="H54" s="163">
        <f t="shared" ref="H54" si="5">+(H51+H52+H53)*12%</f>
        <v>99.103391999999999</v>
      </c>
      <c r="I54" s="163">
        <f t="shared" ref="I54" si="6">+(I51+I52+I53)*12%</f>
        <v>79.138079999999988</v>
      </c>
      <c r="J54" s="215">
        <f>+(J51+J52+J53)*12%</f>
        <v>64.072511999999989</v>
      </c>
    </row>
    <row r="55" spans="1:11" s="53" customFormat="1" x14ac:dyDescent="0.15">
      <c r="A55" s="94"/>
      <c r="B55" s="98"/>
      <c r="C55" s="44"/>
      <c r="D55" s="213" t="s">
        <v>132</v>
      </c>
      <c r="E55" s="69">
        <f t="shared" ref="E55:J55" si="7">SUM(E51:E54)</f>
        <v>1446.1695359999999</v>
      </c>
      <c r="F55" s="69">
        <f t="shared" si="7"/>
        <v>1405.5672960000002</v>
      </c>
      <c r="G55" s="69">
        <f t="shared" si="7"/>
        <v>1332.483264</v>
      </c>
      <c r="H55" s="69">
        <f t="shared" si="7"/>
        <v>924.96499200000005</v>
      </c>
      <c r="I55" s="69">
        <f t="shared" si="7"/>
        <v>738.62207999999987</v>
      </c>
      <c r="J55" s="214">
        <f t="shared" si="7"/>
        <v>598.01011199999994</v>
      </c>
    </row>
    <row r="56" spans="1:11" s="68" customFormat="1" ht="23" x14ac:dyDescent="0.15">
      <c r="A56" s="242"/>
      <c r="B56" s="242"/>
      <c r="C56" s="44"/>
      <c r="D56" s="213" t="s">
        <v>133</v>
      </c>
      <c r="E56" s="69">
        <f>E51+E52+E54-(E53*0.12)</f>
        <v>1362.1695359999999</v>
      </c>
      <c r="F56" s="69">
        <f>F51+F52+F54-(F53*0.12)</f>
        <v>1321.5672960000002</v>
      </c>
      <c r="G56" s="69">
        <f t="shared" ref="G56:J56" si="8">G51+G52+G54-(G53*0.12)</f>
        <v>1248.483264</v>
      </c>
      <c r="H56" s="69">
        <f t="shared" si="8"/>
        <v>840.96499200000005</v>
      </c>
      <c r="I56" s="69">
        <f t="shared" si="8"/>
        <v>654.62207999999987</v>
      </c>
      <c r="J56" s="214">
        <f t="shared" si="8"/>
        <v>514.01011199999994</v>
      </c>
    </row>
    <row r="57" spans="1:11" s="68" customFormat="1" ht="23" x14ac:dyDescent="0.15">
      <c r="A57" s="135"/>
      <c r="B57" s="135"/>
      <c r="C57" s="44"/>
      <c r="D57" s="160" t="s">
        <v>104</v>
      </c>
      <c r="E57" s="161">
        <f>SUM(E55:E56)</f>
        <v>2808.3390719999998</v>
      </c>
      <c r="F57" s="161">
        <f t="shared" ref="F57:J57" si="9">SUM(F55:F56)</f>
        <v>2727.1345920000003</v>
      </c>
      <c r="G57" s="161">
        <f t="shared" si="9"/>
        <v>2580.9665279999999</v>
      </c>
      <c r="H57" s="161">
        <f t="shared" si="9"/>
        <v>1765.9299840000001</v>
      </c>
      <c r="I57" s="161">
        <f t="shared" si="9"/>
        <v>1393.2441599999997</v>
      </c>
      <c r="J57" s="162">
        <f t="shared" si="9"/>
        <v>1112.0202239999999</v>
      </c>
    </row>
    <row r="58" spans="1:11" s="68" customFormat="1" ht="23" x14ac:dyDescent="0.15">
      <c r="A58" s="135"/>
      <c r="B58" s="135"/>
      <c r="C58" s="44"/>
      <c r="D58" s="155"/>
      <c r="E58" s="155"/>
      <c r="F58" s="155"/>
      <c r="G58" s="155"/>
      <c r="H58" s="155"/>
      <c r="I58" s="155"/>
      <c r="J58" s="155"/>
    </row>
    <row r="59" spans="1:11" s="53" customFormat="1" x14ac:dyDescent="0.15">
      <c r="A59" s="99"/>
      <c r="B59" s="100"/>
      <c r="C59" s="44"/>
    </row>
    <row r="60" spans="1:11" s="53" customFormat="1" ht="20" x14ac:dyDescent="0.2">
      <c r="A60" s="94"/>
      <c r="B60" s="98"/>
      <c r="C60" s="48"/>
      <c r="D60" s="241" t="s">
        <v>121</v>
      </c>
      <c r="E60" s="241"/>
      <c r="F60" s="241"/>
      <c r="G60" s="241"/>
      <c r="H60" s="241"/>
      <c r="I60" s="241"/>
      <c r="J60" s="241"/>
    </row>
    <row r="61" spans="1:11" s="53" customFormat="1" x14ac:dyDescent="0.2">
      <c r="A61" s="99"/>
      <c r="B61" s="100"/>
      <c r="C61" s="48"/>
      <c r="D61" s="157" t="s">
        <v>106</v>
      </c>
      <c r="E61" s="78">
        <f>VLOOKUP($J$17,Tablas!$A$991:$H$1053,3,TRUE)</f>
        <v>486.68400000000003</v>
      </c>
      <c r="F61" s="78">
        <f>VLOOKUP($J$17,Tablas!$A$991:$H$1053,4,TRUE)</f>
        <v>467.87400000000002</v>
      </c>
      <c r="G61" s="78">
        <f>VLOOKUP($J$17,Tablas!$A$991:$H$1053,5,TRUE)</f>
        <v>434.01600000000002</v>
      </c>
      <c r="H61" s="78">
        <f>VLOOKUP($J$17,Tablas!$A$991:$H$1053,6,TRUE)</f>
        <v>307.09800000000001</v>
      </c>
      <c r="I61" s="78">
        <f>VLOOKUP($J$17,Tablas!$A$991:$H$1053,7,TRUE)</f>
        <v>220.77</v>
      </c>
      <c r="J61" s="79">
        <f>VLOOKUP($J$17,Tablas!$A$991:$H$1053,8,TRUE)</f>
        <v>155.62800000000001</v>
      </c>
      <c r="K61" s="50"/>
    </row>
    <row r="62" spans="1:11" s="53" customFormat="1" x14ac:dyDescent="0.2">
      <c r="A62" s="43"/>
      <c r="B62" s="43"/>
      <c r="C62" s="84"/>
      <c r="D62" s="210" t="s">
        <v>107</v>
      </c>
      <c r="E62" s="81">
        <f>IF($G$17=1,0,(VLOOKUP($J$19,Tablas!$A$991:$H$1053,3,TRUE)))</f>
        <v>0</v>
      </c>
      <c r="F62" s="81">
        <f>IF($G$17=1,0,(VLOOKUP($J$19,Tablas!$A$991:$H$1053,4,TRUE)))</f>
        <v>0</v>
      </c>
      <c r="G62" s="81">
        <f>IF($G$17=1,0,(VLOOKUP($J$19,Tablas!$A$991:$H$1053,5,TRUE)))</f>
        <v>0</v>
      </c>
      <c r="H62" s="81">
        <f>IF($G$17=1,0,(VLOOKUP($J$19,Tablas!$A$991:$H$1053,6,TRUE)))</f>
        <v>0</v>
      </c>
      <c r="I62" s="81">
        <f>IF($G$17=1,0,(VLOOKUP($J$19,Tablas!$A$991:$H$1053,7,TRUE)))</f>
        <v>0</v>
      </c>
      <c r="J62" s="211">
        <f>IF($G$17=1,0,(VLOOKUP($J$19,Tablas!$A$991:$H$1053,8,TRUE)))</f>
        <v>0</v>
      </c>
      <c r="K62" s="43"/>
    </row>
    <row r="63" spans="1:11" s="68" customFormat="1" x14ac:dyDescent="0.2">
      <c r="A63" s="43"/>
      <c r="B63" s="43"/>
      <c r="C63" s="44"/>
      <c r="D63" s="210" t="s">
        <v>101</v>
      </c>
      <c r="E63" s="81">
        <f>IF($G$19=0,0,(VLOOKUP($G$19,Tablas!$A$1054:$H$1056,3,TRUE)))</f>
        <v>0</v>
      </c>
      <c r="F63" s="81">
        <f>IF($G$19=0,0,(VLOOKUP($G$19,Tablas!$A$1054:$H$1056,4,TRUE)))</f>
        <v>0</v>
      </c>
      <c r="G63" s="81">
        <f>IF($G$19=0,0,(VLOOKUP($G$19,Tablas!$A$1054:$H$1056,5,TRUE)))</f>
        <v>0</v>
      </c>
      <c r="H63" s="81">
        <f>IF($G$19=0,0,(VLOOKUP($G$19,Tablas!$A$1054:$H$1056,6,TRUE)))</f>
        <v>0</v>
      </c>
      <c r="I63" s="81">
        <f>IF($G$19=0,0,(VLOOKUP($G$19,Tablas!$A$1054:$H$1056,7,TRUE)))</f>
        <v>0</v>
      </c>
      <c r="J63" s="211">
        <f>IF($G$19=0,0,(VLOOKUP($G$19,Tablas!$A$1054:$H$1056,8,TRUE)))</f>
        <v>0</v>
      </c>
      <c r="K63" s="70"/>
    </row>
    <row r="64" spans="1:11" s="68" customFormat="1" x14ac:dyDescent="0.2">
      <c r="A64" s="43"/>
      <c r="B64" s="43"/>
      <c r="C64" s="74"/>
      <c r="D64" s="210" t="s">
        <v>103</v>
      </c>
      <c r="E64" s="81">
        <f>+IF($F$22=FALSE,0,Tablas!C$1057)</f>
        <v>61.875000000000007</v>
      </c>
      <c r="F64" s="81">
        <f>+IF($F$22=FALSE,0,Tablas!D$1057)</f>
        <v>61.875000000000007</v>
      </c>
      <c r="G64" s="81">
        <f>+IF($F$22=FALSE,0,Tablas!E$1057)</f>
        <v>61.875000000000007</v>
      </c>
      <c r="H64" s="81">
        <f>+IF($F$22=FALSE,0,Tablas!F$1057)</f>
        <v>0</v>
      </c>
      <c r="I64" s="81">
        <f>+IF($F$22=FALSE,0,Tablas!G$1057)</f>
        <v>0</v>
      </c>
      <c r="J64" s="211">
        <f>+IF($F$22=FALSE,0,Tablas!H$1057)</f>
        <v>0</v>
      </c>
      <c r="K64" s="43"/>
    </row>
    <row r="65" spans="1:11" s="68" customFormat="1" x14ac:dyDescent="0.2">
      <c r="A65" s="43"/>
      <c r="B65" s="43"/>
      <c r="C65" s="74"/>
      <c r="D65" s="212" t="s">
        <v>105</v>
      </c>
      <c r="E65" s="81">
        <f>IF($F$23=FALSE,0,Tablas!C$1058)</f>
        <v>82.5</v>
      </c>
      <c r="F65" s="81">
        <f>IF($F$23=FALSE,0,Tablas!D$1058)</f>
        <v>82.5</v>
      </c>
      <c r="G65" s="81">
        <f>IF($F$23=FALSE,0,Tablas!E$1058)</f>
        <v>82.5</v>
      </c>
      <c r="H65" s="81">
        <f>IF($F$23=FALSE,0,Tablas!F$1058)</f>
        <v>82.5</v>
      </c>
      <c r="I65" s="81">
        <f>IF($F$23=FALSE,0,Tablas!G$1058)</f>
        <v>82.5</v>
      </c>
      <c r="J65" s="211">
        <f>IF($F$23=FALSE,0,Tablas!H$1058)</f>
        <v>82.5</v>
      </c>
      <c r="K65" s="43"/>
    </row>
    <row r="66" spans="1:11" s="68" customFormat="1" hidden="1" x14ac:dyDescent="0.2">
      <c r="A66" s="43"/>
      <c r="B66" s="43"/>
      <c r="C66" s="74"/>
      <c r="D66" s="210" t="s">
        <v>109</v>
      </c>
      <c r="E66" s="81">
        <f>IF($F$24=FALSE,0,Tablas!C$1059)</f>
        <v>0</v>
      </c>
      <c r="F66" s="81">
        <f>IF($F$24=FALSE,0,Tablas!D$1059)</f>
        <v>0</v>
      </c>
      <c r="G66" s="81">
        <f>IF($F$24=FALSE,0,Tablas!E$1059)</f>
        <v>0</v>
      </c>
      <c r="H66" s="81">
        <f>IF($F$24=FALSE,0,Tablas!F$1059)</f>
        <v>0</v>
      </c>
      <c r="I66" s="81">
        <f>IF($F$24=FALSE,0,Tablas!G$1059)</f>
        <v>0</v>
      </c>
      <c r="J66" s="211">
        <f>IF($F$24=FALSE,0,Tablas!H$1059)</f>
        <v>0</v>
      </c>
      <c r="K66" s="43"/>
    </row>
    <row r="67" spans="1:11" s="68" customFormat="1" x14ac:dyDescent="0.2">
      <c r="A67" s="43"/>
      <c r="B67" s="43"/>
      <c r="C67" s="74"/>
      <c r="D67" s="213" t="s">
        <v>108</v>
      </c>
      <c r="E67" s="69">
        <f>SUM(E61:E66)</f>
        <v>631.05900000000008</v>
      </c>
      <c r="F67" s="69">
        <f>SUM(F61:F66)</f>
        <v>612.24900000000002</v>
      </c>
      <c r="G67" s="69">
        <f t="shared" ref="G67:J67" si="10">SUM(G61:G66)</f>
        <v>578.39100000000008</v>
      </c>
      <c r="H67" s="69">
        <f t="shared" si="10"/>
        <v>389.59800000000001</v>
      </c>
      <c r="I67" s="69">
        <f t="shared" si="10"/>
        <v>303.27</v>
      </c>
      <c r="J67" s="214">
        <f t="shared" si="10"/>
        <v>238.12800000000001</v>
      </c>
      <c r="K67" s="43"/>
    </row>
    <row r="68" spans="1:11" hidden="1" x14ac:dyDescent="0.2">
      <c r="B68" s="40"/>
      <c r="C68" s="40"/>
      <c r="D68" s="210" t="str">
        <f>IF('INGRESO DE DATOS'!G36&gt;0,"Descuento","")</f>
        <v/>
      </c>
      <c r="E68" s="81">
        <f>IF('INGRESO DE DATOS'!$G$20&gt;0,-(E61+E62+E63)*'INGRESO DE DATOS'!$G$20,0)</f>
        <v>0</v>
      </c>
      <c r="F68" s="81">
        <f>IF('INGRESO DE DATOS'!$G$20&gt;0,-(F61+F62+F63)*'INGRESO DE DATOS'!$G$20,0)</f>
        <v>0</v>
      </c>
      <c r="G68" s="81">
        <f>IF('INGRESO DE DATOS'!$G$20&gt;0,-(G61+G62+G63)*'INGRESO DE DATOS'!$G$20,0)</f>
        <v>0</v>
      </c>
      <c r="H68" s="81">
        <f>IF('INGRESO DE DATOS'!$G$20&gt;0,-(H61+H62+H63)*'INGRESO DE DATOS'!$G$20,0)</f>
        <v>0</v>
      </c>
      <c r="I68" s="81">
        <f>IF('INGRESO DE DATOS'!$G$20&gt;0,-(I61+I62+I63)*'INGRESO DE DATOS'!$G$20,0)</f>
        <v>0</v>
      </c>
      <c r="J68" s="211">
        <f>IF('INGRESO DE DATOS'!$G$20&gt;0,-(J61+J62+J63)*'INGRESO DE DATOS'!$G$20,0)</f>
        <v>0</v>
      </c>
    </row>
    <row r="69" spans="1:11" x14ac:dyDescent="0.2">
      <c r="B69" s="41"/>
      <c r="C69" s="41"/>
      <c r="D69" s="210" t="s">
        <v>102</v>
      </c>
      <c r="E69" s="81">
        <v>75</v>
      </c>
      <c r="F69" s="81">
        <v>75</v>
      </c>
      <c r="G69" s="81">
        <v>75</v>
      </c>
      <c r="H69" s="81">
        <v>75</v>
      </c>
      <c r="I69" s="81">
        <v>75</v>
      </c>
      <c r="J69" s="211">
        <v>75</v>
      </c>
    </row>
    <row r="70" spans="1:11" x14ac:dyDescent="0.2">
      <c r="A70" s="244"/>
      <c r="B70" s="244"/>
      <c r="C70" s="41"/>
      <c r="D70" s="210" t="s">
        <v>82</v>
      </c>
      <c r="E70" s="163">
        <f>+(E67+E68+E69)*12%</f>
        <v>84.727080000000001</v>
      </c>
      <c r="F70" s="163">
        <f>+(F67+F68+F69)*12%</f>
        <v>82.469880000000003</v>
      </c>
      <c r="G70" s="163">
        <f t="shared" ref="G70:I70" si="11">+(G67+G68+G69)*12%</f>
        <v>78.40692</v>
      </c>
      <c r="H70" s="163">
        <f t="shared" si="11"/>
        <v>55.751759999999997</v>
      </c>
      <c r="I70" s="163">
        <f t="shared" si="11"/>
        <v>45.392399999999995</v>
      </c>
      <c r="J70" s="215">
        <f>+(J67+J68+J69)*12%</f>
        <v>37.575360000000003</v>
      </c>
    </row>
    <row r="71" spans="1:11" x14ac:dyDescent="0.2">
      <c r="A71" s="238"/>
      <c r="B71" s="238"/>
      <c r="D71" s="216" t="s">
        <v>132</v>
      </c>
      <c r="E71" s="69">
        <f t="shared" ref="E71:J71" si="12">SUM(E67:E70)</f>
        <v>790.78608000000008</v>
      </c>
      <c r="F71" s="69">
        <f t="shared" si="12"/>
        <v>769.71888000000001</v>
      </c>
      <c r="G71" s="69">
        <f t="shared" si="12"/>
        <v>731.79792000000009</v>
      </c>
      <c r="H71" s="69">
        <f t="shared" si="12"/>
        <v>520.34976000000006</v>
      </c>
      <c r="I71" s="69">
        <f t="shared" si="12"/>
        <v>423.66239999999999</v>
      </c>
      <c r="J71" s="214">
        <f t="shared" si="12"/>
        <v>350.70336000000003</v>
      </c>
    </row>
    <row r="72" spans="1:11" x14ac:dyDescent="0.2">
      <c r="A72" s="238"/>
      <c r="B72" s="238"/>
      <c r="D72" s="216" t="s">
        <v>134</v>
      </c>
      <c r="E72" s="69">
        <f>E67+E68+E70-(E69*0.12)</f>
        <v>706.78608000000008</v>
      </c>
      <c r="F72" s="69">
        <f>F67+F68+F70-(F69*0.12)</f>
        <v>685.71888000000001</v>
      </c>
      <c r="G72" s="69">
        <f t="shared" ref="G72:J72" si="13">G67+G68+G70-(G69*0.12)</f>
        <v>647.79792000000009</v>
      </c>
      <c r="H72" s="69">
        <f t="shared" si="13"/>
        <v>436.34976</v>
      </c>
      <c r="I72" s="69">
        <f t="shared" si="13"/>
        <v>339.66239999999999</v>
      </c>
      <c r="J72" s="214">
        <f t="shared" si="13"/>
        <v>266.70336000000003</v>
      </c>
    </row>
    <row r="73" spans="1:11" ht="22" customHeight="1" x14ac:dyDescent="0.2">
      <c r="A73" s="41"/>
      <c r="B73" s="41"/>
      <c r="D73" s="217" t="s">
        <v>104</v>
      </c>
      <c r="E73" s="161">
        <f>E71+E72*3</f>
        <v>2911.1443200000003</v>
      </c>
      <c r="F73" s="161">
        <f t="shared" ref="F73:J73" si="14">F71+F72*3</f>
        <v>2826.8755200000001</v>
      </c>
      <c r="G73" s="161">
        <f t="shared" si="14"/>
        <v>2675.1916800000004</v>
      </c>
      <c r="H73" s="161">
        <f t="shared" si="14"/>
        <v>1829.39904</v>
      </c>
      <c r="I73" s="161">
        <f t="shared" si="14"/>
        <v>1442.6496</v>
      </c>
      <c r="J73" s="162">
        <f t="shared" si="14"/>
        <v>1150.8134400000001</v>
      </c>
    </row>
    <row r="74" spans="1:11" x14ac:dyDescent="0.2">
      <c r="A74" s="41"/>
      <c r="B74" s="41"/>
      <c r="D74" s="156"/>
      <c r="E74" s="155"/>
      <c r="F74" s="155"/>
      <c r="G74" s="155"/>
      <c r="H74" s="155"/>
      <c r="I74" s="155"/>
      <c r="J74" s="155"/>
    </row>
    <row r="75" spans="1:11" x14ac:dyDescent="0.2">
      <c r="D75" s="53"/>
      <c r="E75" s="53"/>
      <c r="F75" s="53"/>
      <c r="G75" s="53"/>
      <c r="H75" s="53"/>
      <c r="I75" s="53"/>
      <c r="J75" s="53"/>
    </row>
    <row r="76" spans="1:11" x14ac:dyDescent="0.2">
      <c r="D76" s="249" t="s">
        <v>145</v>
      </c>
      <c r="E76" s="249"/>
      <c r="F76" s="249"/>
      <c r="G76" s="249"/>
      <c r="H76" s="249"/>
      <c r="I76" s="249"/>
      <c r="J76" s="249"/>
    </row>
    <row r="77" spans="1:11" x14ac:dyDescent="0.2">
      <c r="D77" s="248" t="s">
        <v>118</v>
      </c>
      <c r="E77" s="248"/>
      <c r="F77" s="248"/>
      <c r="G77" s="248"/>
      <c r="H77" s="248"/>
      <c r="I77" s="248"/>
      <c r="J77" s="248"/>
    </row>
    <row r="78" spans="1:11" x14ac:dyDescent="0.2">
      <c r="D78" s="248"/>
      <c r="E78" s="248"/>
      <c r="F78" s="248"/>
      <c r="G78" s="248"/>
      <c r="H78" s="248"/>
      <c r="I78" s="248"/>
      <c r="J78" s="248"/>
    </row>
    <row r="79" spans="1:11" x14ac:dyDescent="0.2">
      <c r="D79" s="248"/>
      <c r="E79" s="248"/>
      <c r="F79" s="248"/>
      <c r="G79" s="248"/>
      <c r="H79" s="248"/>
      <c r="I79" s="248"/>
      <c r="J79" s="248"/>
    </row>
    <row r="81" spans="4:10" x14ac:dyDescent="0.2">
      <c r="D81" s="244" t="s">
        <v>113</v>
      </c>
      <c r="E81" s="244"/>
      <c r="F81" s="244"/>
      <c r="G81" s="244"/>
      <c r="H81" s="244"/>
      <c r="I81" s="244"/>
      <c r="J81" s="244"/>
    </row>
    <row r="82" spans="4:10" x14ac:dyDescent="0.2">
      <c r="D82" s="238" t="s">
        <v>114</v>
      </c>
      <c r="E82" s="238"/>
      <c r="F82" s="238"/>
      <c r="G82" s="238"/>
      <c r="H82" s="238"/>
      <c r="I82" s="238"/>
      <c r="J82" s="238"/>
    </row>
    <row r="83" spans="4:10" x14ac:dyDescent="0.2">
      <c r="D83" s="238" t="s">
        <v>115</v>
      </c>
      <c r="E83" s="238"/>
      <c r="F83" s="238"/>
      <c r="G83" s="238"/>
      <c r="H83" s="238"/>
      <c r="I83" s="238"/>
      <c r="J83" s="238"/>
    </row>
  </sheetData>
  <sheetProtection algorithmName="SHA-512" hashValue="vsRgeqUo9SkbOXX641tOFvJIU/570nI9w8ghd0wJdf7h9ueuygEw/3B+ktfuCHvYgc/utqyHH+Yh+rNMO7/75w==" saltValue="VrYciamFQNbDgnZ6aCiR7Q==" spinCount="100000" sheet="1" objects="1" scenarios="1"/>
  <mergeCells count="24">
    <mergeCell ref="D9:J9"/>
    <mergeCell ref="D8:J8"/>
    <mergeCell ref="D81:J81"/>
    <mergeCell ref="D82:J82"/>
    <mergeCell ref="D83:J83"/>
    <mergeCell ref="E11:J11"/>
    <mergeCell ref="E13:J13"/>
    <mergeCell ref="D77:J79"/>
    <mergeCell ref="D60:J60"/>
    <mergeCell ref="D76:J76"/>
    <mergeCell ref="D26:J26"/>
    <mergeCell ref="A11:B11"/>
    <mergeCell ref="A17:B17"/>
    <mergeCell ref="A23:B23"/>
    <mergeCell ref="A10:B10"/>
    <mergeCell ref="A70:B70"/>
    <mergeCell ref="A71:B71"/>
    <mergeCell ref="A72:B72"/>
    <mergeCell ref="A31:B31"/>
    <mergeCell ref="D31:J31"/>
    <mergeCell ref="D44:J44"/>
    <mergeCell ref="A56:B56"/>
    <mergeCell ref="A37:B37"/>
    <mergeCell ref="A42:B42"/>
  </mergeCells>
  <phoneticPr fontId="7" type="noConversion"/>
  <conditionalFormatting sqref="G17">
    <cfRule type="cellIs" dxfId="7" priority="1" stopIfTrue="1" operator="greaterThan">
      <formula>2</formula>
    </cfRule>
    <cfRule type="cellIs" dxfId="6" priority="2" stopIfTrue="1" operator="lessThan">
      <formula>1</formula>
    </cfRule>
  </conditionalFormatting>
  <conditionalFormatting sqref="J17 J19">
    <cfRule type="cellIs" dxfId="5" priority="3" stopIfTrue="1" operator="greaterThan">
      <formula>73</formula>
    </cfRule>
    <cfRule type="cellIs" dxfId="4" priority="4" stopIfTrue="1" operator="lessThan">
      <formula>18</formula>
    </cfRule>
  </conditionalFormatting>
  <printOptions horizontalCentered="1" verticalCentered="1"/>
  <pageMargins left="0.25" right="0.25" top="0.25" bottom="0.25" header="0.511811023622047" footer="0.511811023622047"/>
  <pageSetup paperSize="9" scale="56" orientation="portrait" horizontalDpi="300" verticalDpi="300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8" r:id="rId3" name="Check Box 10">
              <controlPr locked="0" defaultSize="0" autoFill="0" autoLine="0" autoPict="0">
                <anchor moveWithCells="1">
                  <from>
                    <xdr:col>6</xdr:col>
                    <xdr:colOff>850900</xdr:colOff>
                    <xdr:row>20</xdr:row>
                    <xdr:rowOff>12700</xdr:rowOff>
                  </from>
                  <to>
                    <xdr:col>7</xdr:col>
                    <xdr:colOff>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4" name="Check Box 11">
              <controlPr locked="0" defaultSize="0" autoFill="0" autoLine="0" autoPict="0">
                <anchor moveWithCells="1">
                  <from>
                    <xdr:col>6</xdr:col>
                    <xdr:colOff>850900</xdr:colOff>
                    <xdr:row>22</xdr:row>
                    <xdr:rowOff>25400</xdr:rowOff>
                  </from>
                  <to>
                    <xdr:col>7</xdr:col>
                    <xdr:colOff>0</xdr:colOff>
                    <xdr:row>22</xdr:row>
                    <xdr:rowOff>279400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>
    <pageSetUpPr fitToPage="1"/>
  </sheetPr>
  <dimension ref="A1:L69"/>
  <sheetViews>
    <sheetView showGridLines="0" topLeftCell="B1" zoomScaleNormal="100" workbookViewId="0">
      <selection activeCell="C63" sqref="C63:I63"/>
    </sheetView>
  </sheetViews>
  <sheetFormatPr baseColWidth="10" defaultColWidth="8.83203125" defaultRowHeight="18" x14ac:dyDescent="0.2"/>
  <cols>
    <col min="1" max="1" width="16.6640625" style="43" hidden="1" customWidth="1"/>
    <col min="2" max="2" width="23" style="43" customWidth="1"/>
    <col min="3" max="3" width="38.6640625" style="43" customWidth="1"/>
    <col min="4" max="4" width="20.83203125" style="43" customWidth="1"/>
    <col min="5" max="9" width="20.6640625" style="43" customWidth="1"/>
    <col min="10" max="10" width="16.6640625" style="43" customWidth="1"/>
    <col min="11" max="11" width="23.33203125" style="43" bestFit="1" customWidth="1"/>
    <col min="12" max="12" width="15.5" style="43" bestFit="1" customWidth="1"/>
    <col min="13" max="16384" width="8.83203125" style="43"/>
  </cols>
  <sheetData>
    <row r="1" spans="1:11" ht="37" x14ac:dyDescent="0.35">
      <c r="A1" s="223"/>
      <c r="B1" s="223"/>
      <c r="C1" s="223"/>
      <c r="D1" s="223"/>
      <c r="E1" s="223"/>
      <c r="F1" s="223"/>
      <c r="G1" s="223"/>
      <c r="H1" s="223"/>
      <c r="I1" s="223"/>
      <c r="K1" s="85"/>
    </row>
    <row r="2" spans="1:11" ht="37" x14ac:dyDescent="0.35">
      <c r="B2" s="42"/>
      <c r="C2" s="250" t="s">
        <v>83</v>
      </c>
      <c r="D2" s="250"/>
      <c r="E2" s="250"/>
      <c r="F2" s="250"/>
      <c r="G2" s="250"/>
      <c r="H2" s="250"/>
      <c r="I2" s="250"/>
      <c r="J2" s="223"/>
      <c r="K2" s="223"/>
    </row>
    <row r="3" spans="1:11" x14ac:dyDescent="0.2">
      <c r="B3" s="42"/>
      <c r="C3" s="42"/>
      <c r="D3" s="42"/>
      <c r="E3" s="42"/>
      <c r="F3" s="42"/>
      <c r="G3" s="42"/>
      <c r="H3" s="42"/>
      <c r="I3" s="42"/>
    </row>
    <row r="4" spans="1:11" x14ac:dyDescent="0.2">
      <c r="B4" s="42"/>
      <c r="C4" s="42"/>
      <c r="D4" s="42"/>
      <c r="E4" s="42"/>
      <c r="F4" s="42"/>
      <c r="G4" s="42"/>
      <c r="H4" s="42"/>
      <c r="I4" s="42"/>
    </row>
    <row r="5" spans="1:11" x14ac:dyDescent="0.2">
      <c r="B5" s="42"/>
      <c r="C5" s="42"/>
      <c r="D5" s="42"/>
      <c r="E5" s="42"/>
      <c r="F5" s="45" t="s">
        <v>4</v>
      </c>
      <c r="G5" s="45" t="s">
        <v>4</v>
      </c>
      <c r="H5" s="45" t="s">
        <v>4</v>
      </c>
      <c r="I5" s="46" t="s">
        <v>4</v>
      </c>
    </row>
    <row r="6" spans="1:11" x14ac:dyDescent="0.2">
      <c r="B6" s="50"/>
      <c r="C6" s="50"/>
      <c r="D6" s="50"/>
      <c r="E6" s="50"/>
      <c r="F6" s="50"/>
      <c r="G6" s="50"/>
      <c r="H6" s="50"/>
      <c r="I6" s="50"/>
    </row>
    <row r="7" spans="1:11" x14ac:dyDescent="0.2">
      <c r="B7" s="50"/>
      <c r="C7" s="47" t="s">
        <v>99</v>
      </c>
      <c r="D7" s="266" t="str">
        <f>+'INGRESO DE DATOS'!$D$14</f>
        <v>Nombre</v>
      </c>
      <c r="E7" s="266"/>
      <c r="F7" s="266"/>
      <c r="G7" s="266"/>
      <c r="H7" s="266"/>
      <c r="I7" s="266"/>
    </row>
    <row r="8" spans="1:11" x14ac:dyDescent="0.2">
      <c r="B8" s="42"/>
      <c r="C8" s="48"/>
      <c r="D8" s="42"/>
      <c r="E8" s="42"/>
      <c r="F8" s="42"/>
      <c r="G8" s="42"/>
      <c r="H8" s="42"/>
      <c r="I8" s="42"/>
    </row>
    <row r="9" spans="1:11" x14ac:dyDescent="0.2">
      <c r="B9" s="50"/>
      <c r="C9" s="47" t="s">
        <v>93</v>
      </c>
      <c r="D9" s="266" t="str">
        <f>+'INGRESO DE DATOS'!$D$25</f>
        <v>Agente / Agencia</v>
      </c>
      <c r="E9" s="266"/>
      <c r="F9" s="266"/>
      <c r="G9" s="266"/>
      <c r="H9" s="266"/>
      <c r="I9" s="266"/>
    </row>
    <row r="10" spans="1:11" x14ac:dyDescent="0.2">
      <c r="B10" s="50"/>
      <c r="C10" s="50"/>
      <c r="D10" s="42"/>
      <c r="E10" s="42"/>
      <c r="F10" s="42"/>
      <c r="G10" s="42"/>
      <c r="H10" s="42"/>
      <c r="I10" s="42"/>
    </row>
    <row r="11" spans="1:11" x14ac:dyDescent="0.2">
      <c r="B11" s="50"/>
      <c r="C11" s="47" t="s">
        <v>100</v>
      </c>
      <c r="D11" s="51">
        <f ca="1">+TODAY()</f>
        <v>45033</v>
      </c>
      <c r="E11" s="52"/>
      <c r="F11" s="36" t="str">
        <f>IF('INGRESO DE DATOS'!G20&gt;0,"Descuento","")</f>
        <v/>
      </c>
      <c r="G11" s="37" t="str">
        <f>IF('INGRESO DE DATOS'!G20&gt;0,'INGRESO DE DATOS'!G20,"")</f>
        <v/>
      </c>
      <c r="H11" s="42"/>
      <c r="I11" s="42"/>
    </row>
    <row r="12" spans="1:11" x14ac:dyDescent="0.2">
      <c r="B12" s="50"/>
      <c r="C12" s="50"/>
      <c r="D12" s="42"/>
      <c r="E12" s="42"/>
      <c r="F12" s="42"/>
      <c r="G12" s="42"/>
      <c r="H12" s="42"/>
      <c r="I12" s="42"/>
    </row>
    <row r="13" spans="1:11" x14ac:dyDescent="0.2">
      <c r="B13" s="42"/>
      <c r="C13" s="42"/>
      <c r="D13" s="42"/>
      <c r="E13" s="47" t="s">
        <v>94</v>
      </c>
      <c r="F13" s="72">
        <f>+'INGRESO DE DATOS'!$G$16</f>
        <v>1</v>
      </c>
      <c r="G13" s="42"/>
      <c r="H13" s="47" t="s">
        <v>96</v>
      </c>
      <c r="I13" s="72">
        <f>+'INGRESO DE DATOS'!$G$18</f>
        <v>40</v>
      </c>
    </row>
    <row r="14" spans="1:11" x14ac:dyDescent="0.2">
      <c r="B14" s="268"/>
      <c r="C14" s="268"/>
      <c r="D14" s="42"/>
      <c r="E14" s="56"/>
      <c r="F14" s="42"/>
      <c r="G14" s="42"/>
      <c r="H14" s="56"/>
      <c r="I14" s="42"/>
    </row>
    <row r="15" spans="1:11" x14ac:dyDescent="0.2">
      <c r="B15" s="267"/>
      <c r="C15" s="267"/>
      <c r="D15" s="42"/>
      <c r="E15" s="36" t="s">
        <v>95</v>
      </c>
      <c r="F15" s="72">
        <f>+'INGRESO DE DATOS'!$J$16</f>
        <v>0</v>
      </c>
      <c r="G15" s="42"/>
      <c r="H15" s="47" t="s">
        <v>97</v>
      </c>
      <c r="I15" s="72">
        <f>+'INGRESO DE DATOS'!$J$18</f>
        <v>46</v>
      </c>
    </row>
    <row r="16" spans="1:11" s="60" customFormat="1" x14ac:dyDescent="0.2">
      <c r="B16" s="42"/>
      <c r="C16" s="58"/>
      <c r="D16" s="42"/>
      <c r="E16" s="42"/>
      <c r="F16" s="42" t="s">
        <v>4</v>
      </c>
      <c r="G16" s="42" t="s">
        <v>4</v>
      </c>
      <c r="H16" s="42" t="s">
        <v>4</v>
      </c>
      <c r="I16" s="42"/>
    </row>
    <row r="17" spans="3:12" s="60" customFormat="1" hidden="1" x14ac:dyDescent="0.2">
      <c r="C17" s="49"/>
      <c r="D17" s="269" t="s">
        <v>135</v>
      </c>
      <c r="E17" s="269"/>
      <c r="F17" s="269"/>
      <c r="G17" s="269"/>
      <c r="H17" s="269"/>
      <c r="I17" s="269"/>
    </row>
    <row r="18" spans="3:12" s="67" customFormat="1" hidden="1" x14ac:dyDescent="0.2">
      <c r="C18" s="165"/>
      <c r="D18" s="172" t="s">
        <v>71</v>
      </c>
      <c r="E18" s="172" t="s">
        <v>72</v>
      </c>
      <c r="F18" s="172" t="s">
        <v>73</v>
      </c>
      <c r="G18" s="172" t="s">
        <v>74</v>
      </c>
      <c r="H18" s="172" t="s">
        <v>75</v>
      </c>
      <c r="I18" s="173" t="s">
        <v>76</v>
      </c>
    </row>
    <row r="19" spans="3:12" s="67" customFormat="1" hidden="1" x14ac:dyDescent="0.2">
      <c r="C19" s="61" t="s">
        <v>80</v>
      </c>
      <c r="D19" s="174" t="s">
        <v>81</v>
      </c>
      <c r="E19" s="175">
        <v>1000</v>
      </c>
      <c r="F19" s="175">
        <v>2000</v>
      </c>
      <c r="G19" s="175">
        <v>5000</v>
      </c>
      <c r="H19" s="175">
        <v>10000</v>
      </c>
      <c r="I19" s="175">
        <v>20000</v>
      </c>
    </row>
    <row r="20" spans="3:12" s="67" customFormat="1" hidden="1" x14ac:dyDescent="0.2">
      <c r="C20" s="64" t="s">
        <v>79</v>
      </c>
      <c r="D20" s="174" t="s">
        <v>81</v>
      </c>
      <c r="E20" s="175">
        <v>2000</v>
      </c>
      <c r="F20" s="175">
        <v>3000</v>
      </c>
      <c r="G20" s="175">
        <v>5000</v>
      </c>
      <c r="H20" s="175">
        <v>10000</v>
      </c>
      <c r="I20" s="175">
        <v>20000</v>
      </c>
    </row>
    <row r="21" spans="3:12" s="67" customFormat="1" hidden="1" x14ac:dyDescent="0.2">
      <c r="C21" s="63"/>
      <c r="D21" s="62"/>
      <c r="E21" s="63"/>
      <c r="F21" s="63"/>
      <c r="G21" s="63"/>
      <c r="H21" s="63"/>
      <c r="I21" s="63"/>
    </row>
    <row r="22" spans="3:12" s="67" customFormat="1" hidden="1" x14ac:dyDescent="0.2">
      <c r="C22" s="86"/>
      <c r="D22" s="62"/>
      <c r="E22" s="86"/>
      <c r="F22" s="86"/>
      <c r="G22" s="86"/>
      <c r="H22" s="86"/>
      <c r="I22" s="86"/>
      <c r="J22" s="87"/>
    </row>
    <row r="23" spans="3:12" s="68" customFormat="1" hidden="1" x14ac:dyDescent="0.15">
      <c r="C23" s="259" t="s">
        <v>17</v>
      </c>
      <c r="D23" s="259"/>
      <c r="E23" s="259"/>
      <c r="F23" s="259"/>
      <c r="G23" s="259"/>
      <c r="H23" s="259"/>
      <c r="I23" s="259"/>
      <c r="K23" s="88"/>
    </row>
    <row r="24" spans="3:12" s="53" customFormat="1" ht="33" hidden="1" customHeight="1" x14ac:dyDescent="0.15">
      <c r="C24" s="264" t="s">
        <v>127</v>
      </c>
      <c r="D24" s="264"/>
      <c r="E24" s="192" t="e">
        <f>+#REF!</f>
        <v>#REF!</v>
      </c>
      <c r="F24" s="192" t="e">
        <f>+#REF!</f>
        <v>#REF!</v>
      </c>
      <c r="G24" s="192" t="e">
        <f>+#REF!</f>
        <v>#REF!</v>
      </c>
      <c r="H24" s="192" t="e">
        <f>+#REF!</f>
        <v>#REF!</v>
      </c>
      <c r="I24" s="192" t="e">
        <f>+#REF!</f>
        <v>#REF!</v>
      </c>
      <c r="J24" s="89"/>
      <c r="K24" s="89"/>
    </row>
    <row r="25" spans="3:12" hidden="1" x14ac:dyDescent="0.2">
      <c r="K25" s="90"/>
      <c r="L25" s="91"/>
    </row>
    <row r="26" spans="3:12" hidden="1" x14ac:dyDescent="0.2">
      <c r="K26" s="90"/>
      <c r="L26" s="91"/>
    </row>
    <row r="27" spans="3:12" hidden="1" x14ac:dyDescent="0.2">
      <c r="C27" s="261" t="s">
        <v>139</v>
      </c>
      <c r="D27" s="261"/>
      <c r="E27" s="261"/>
      <c r="F27" s="261"/>
      <c r="G27" s="261"/>
      <c r="H27" s="261"/>
      <c r="I27" s="261"/>
    </row>
    <row r="28" spans="3:12" hidden="1" x14ac:dyDescent="0.2">
      <c r="C28" s="262" t="s">
        <v>127</v>
      </c>
      <c r="D28" s="193" t="s">
        <v>140</v>
      </c>
      <c r="E28" s="103" t="e">
        <f>+#REF!</f>
        <v>#REF!</v>
      </c>
      <c r="F28" s="103" t="e">
        <f>+#REF!</f>
        <v>#REF!</v>
      </c>
      <c r="G28" s="103" t="e">
        <f>+#REF!</f>
        <v>#REF!</v>
      </c>
      <c r="H28" s="103" t="e">
        <f>+#REF!</f>
        <v>#REF!</v>
      </c>
      <c r="I28" s="104" t="e">
        <f>+#REF!</f>
        <v>#REF!</v>
      </c>
    </row>
    <row r="29" spans="3:12" hidden="1" x14ac:dyDescent="0.2">
      <c r="C29" s="263"/>
      <c r="D29" s="194" t="s">
        <v>141</v>
      </c>
      <c r="E29" s="92" t="e">
        <f>+#REF!</f>
        <v>#REF!</v>
      </c>
      <c r="F29" s="92" t="e">
        <f>+#REF!</f>
        <v>#REF!</v>
      </c>
      <c r="G29" s="92" t="e">
        <f>+#REF!</f>
        <v>#REF!</v>
      </c>
      <c r="H29" s="92" t="e">
        <f>+#REF!</f>
        <v>#REF!</v>
      </c>
      <c r="I29" s="188" t="e">
        <f>+#REF!</f>
        <v>#REF!</v>
      </c>
    </row>
    <row r="30" spans="3:12" hidden="1" x14ac:dyDescent="0.2">
      <c r="C30" s="164"/>
      <c r="D30" s="186" t="s">
        <v>104</v>
      </c>
      <c r="E30" s="189" t="e">
        <f>#REF!</f>
        <v>#REF!</v>
      </c>
      <c r="F30" s="189" t="e">
        <f>#REF!</f>
        <v>#REF!</v>
      </c>
      <c r="G30" s="189" t="e">
        <f>#REF!</f>
        <v>#REF!</v>
      </c>
      <c r="H30" s="189" t="e">
        <f>#REF!</f>
        <v>#REF!</v>
      </c>
      <c r="I30" s="189" t="e">
        <f>#REF!</f>
        <v>#REF!</v>
      </c>
    </row>
    <row r="31" spans="3:12" hidden="1" x14ac:dyDescent="0.2">
      <c r="C31" s="93"/>
      <c r="D31" s="80"/>
      <c r="E31" s="92"/>
      <c r="F31" s="92"/>
      <c r="G31" s="92"/>
      <c r="H31" s="92"/>
      <c r="I31" s="92"/>
    </row>
    <row r="32" spans="3:12" hidden="1" x14ac:dyDescent="0.2">
      <c r="C32" s="265" t="s">
        <v>120</v>
      </c>
      <c r="D32" s="265"/>
      <c r="E32" s="265"/>
      <c r="F32" s="265"/>
      <c r="G32" s="265"/>
      <c r="H32" s="265"/>
      <c r="I32" s="265"/>
    </row>
    <row r="33" spans="2:11" hidden="1" x14ac:dyDescent="0.2">
      <c r="C33" s="273" t="s">
        <v>127</v>
      </c>
      <c r="D33" s="195" t="s">
        <v>140</v>
      </c>
      <c r="E33" s="191" t="e">
        <f>+#REF!</f>
        <v>#REF!</v>
      </c>
      <c r="F33" s="166" t="e">
        <f>+#REF!</f>
        <v>#REF!</v>
      </c>
      <c r="G33" s="166" t="e">
        <f>+#REF!</f>
        <v>#REF!</v>
      </c>
      <c r="H33" s="166" t="e">
        <f>+#REF!</f>
        <v>#REF!</v>
      </c>
      <c r="I33" s="166" t="e">
        <f>+#REF!</f>
        <v>#REF!</v>
      </c>
    </row>
    <row r="34" spans="2:11" hidden="1" x14ac:dyDescent="0.2">
      <c r="C34" s="273"/>
      <c r="D34" s="196" t="s">
        <v>142</v>
      </c>
      <c r="E34" s="191" t="e">
        <f>+#REF!</f>
        <v>#REF!</v>
      </c>
      <c r="F34" s="166" t="e">
        <f>+#REF!</f>
        <v>#REF!</v>
      </c>
      <c r="G34" s="166" t="e">
        <f>+#REF!</f>
        <v>#REF!</v>
      </c>
      <c r="H34" s="166" t="e">
        <f>+#REF!</f>
        <v>#REF!</v>
      </c>
      <c r="I34" s="166" t="e">
        <f>+#REF!</f>
        <v>#REF!</v>
      </c>
    </row>
    <row r="35" spans="2:11" hidden="1" x14ac:dyDescent="0.2">
      <c r="C35" s="164"/>
      <c r="D35" s="197" t="s">
        <v>104</v>
      </c>
      <c r="E35" s="190" t="e">
        <f>#REF!</f>
        <v>#REF!</v>
      </c>
      <c r="F35" s="190" t="e">
        <f>#REF!</f>
        <v>#REF!</v>
      </c>
      <c r="G35" s="190" t="e">
        <f>#REF!</f>
        <v>#REF!</v>
      </c>
      <c r="H35" s="190" t="e">
        <f>#REF!</f>
        <v>#REF!</v>
      </c>
      <c r="I35" s="190" t="e">
        <f>#REF!</f>
        <v>#REF!</v>
      </c>
    </row>
    <row r="36" spans="2:11" hidden="1" x14ac:dyDescent="0.2">
      <c r="C36" s="164"/>
      <c r="D36" s="200"/>
      <c r="E36" s="201"/>
      <c r="F36" s="201"/>
      <c r="G36" s="201"/>
      <c r="H36" s="201"/>
      <c r="I36" s="201"/>
    </row>
    <row r="37" spans="2:11" hidden="1" x14ac:dyDescent="0.2">
      <c r="C37" s="164"/>
      <c r="D37" s="200"/>
      <c r="E37" s="201"/>
      <c r="F37" s="201"/>
      <c r="G37" s="201"/>
      <c r="H37" s="201"/>
      <c r="I37" s="201"/>
    </row>
    <row r="38" spans="2:11" hidden="1" x14ac:dyDescent="0.2">
      <c r="C38" s="260" t="s">
        <v>146</v>
      </c>
      <c r="D38" s="260"/>
      <c r="E38" s="260"/>
      <c r="F38" s="260"/>
      <c r="G38" s="260"/>
      <c r="H38" s="260"/>
      <c r="I38" s="260"/>
    </row>
    <row r="39" spans="2:11" hidden="1" x14ac:dyDescent="0.2">
      <c r="C39" s="272" t="s">
        <v>118</v>
      </c>
      <c r="D39" s="272"/>
      <c r="E39" s="272"/>
      <c r="F39" s="272"/>
      <c r="G39" s="272"/>
      <c r="H39" s="272"/>
      <c r="I39" s="272"/>
    </row>
    <row r="40" spans="2:11" hidden="1" x14ac:dyDescent="0.2">
      <c r="C40" s="272"/>
      <c r="D40" s="272"/>
      <c r="E40" s="272"/>
      <c r="F40" s="272"/>
      <c r="G40" s="272"/>
      <c r="H40" s="272"/>
      <c r="I40" s="272"/>
    </row>
    <row r="41" spans="2:11" ht="19" hidden="1" thickBot="1" x14ac:dyDescent="0.25">
      <c r="B41" s="169"/>
      <c r="C41" s="176"/>
      <c r="D41" s="198"/>
      <c r="E41" s="178"/>
      <c r="F41" s="178"/>
      <c r="G41" s="178"/>
      <c r="H41" s="178"/>
      <c r="I41" s="178"/>
    </row>
    <row r="42" spans="2:11" x14ac:dyDescent="0.2">
      <c r="C42" s="164"/>
      <c r="D42" s="199"/>
      <c r="E42" s="92"/>
      <c r="F42" s="92"/>
      <c r="G42" s="92"/>
      <c r="H42" s="92"/>
      <c r="I42" s="92"/>
    </row>
    <row r="43" spans="2:11" s="67" customFormat="1" x14ac:dyDescent="0.2">
      <c r="D43" s="170" t="s">
        <v>71</v>
      </c>
      <c r="E43" s="170" t="s">
        <v>72</v>
      </c>
      <c r="F43" s="170" t="s">
        <v>73</v>
      </c>
      <c r="G43" s="170" t="s">
        <v>74</v>
      </c>
      <c r="H43" s="170" t="s">
        <v>75</v>
      </c>
      <c r="I43" s="171" t="s">
        <v>76</v>
      </c>
    </row>
    <row r="44" spans="2:11" s="67" customFormat="1" x14ac:dyDescent="0.2">
      <c r="B44" s="182" t="s">
        <v>80</v>
      </c>
      <c r="C44" s="183"/>
      <c r="D44" s="66">
        <v>250</v>
      </c>
      <c r="E44" s="158">
        <v>250</v>
      </c>
      <c r="F44" s="158">
        <v>1000</v>
      </c>
      <c r="G44" s="158">
        <v>5000</v>
      </c>
      <c r="H44" s="158">
        <v>10000</v>
      </c>
      <c r="I44" s="159">
        <v>20000</v>
      </c>
    </row>
    <row r="45" spans="2:11" s="67" customFormat="1" x14ac:dyDescent="0.2">
      <c r="B45" s="184" t="s">
        <v>79</v>
      </c>
      <c r="C45" s="185"/>
      <c r="D45" s="181">
        <v>1000</v>
      </c>
      <c r="E45" s="136">
        <v>5000</v>
      </c>
      <c r="F45" s="136">
        <v>10000</v>
      </c>
      <c r="G45" s="136">
        <v>5000</v>
      </c>
      <c r="H45" s="136">
        <v>10000</v>
      </c>
      <c r="I45" s="137">
        <v>20000</v>
      </c>
    </row>
    <row r="46" spans="2:11" s="67" customFormat="1" x14ac:dyDescent="0.2">
      <c r="C46" s="63"/>
      <c r="D46" s="62"/>
      <c r="E46" s="63"/>
      <c r="F46" s="63"/>
      <c r="G46" s="63"/>
      <c r="H46" s="63"/>
      <c r="I46" s="63"/>
    </row>
    <row r="47" spans="2:11" s="67" customFormat="1" x14ac:dyDescent="0.2">
      <c r="C47" s="86"/>
      <c r="D47" s="62"/>
      <c r="E47" s="86"/>
      <c r="F47" s="86"/>
      <c r="G47" s="86"/>
      <c r="H47" s="86"/>
      <c r="I47" s="86"/>
      <c r="J47" s="87"/>
    </row>
    <row r="48" spans="2:11" s="68" customFormat="1" x14ac:dyDescent="0.15">
      <c r="C48" s="259" t="s">
        <v>17</v>
      </c>
      <c r="D48" s="259"/>
      <c r="E48" s="259"/>
      <c r="F48" s="259"/>
      <c r="G48" s="259"/>
      <c r="H48" s="259"/>
      <c r="I48" s="259"/>
      <c r="K48" s="88"/>
    </row>
    <row r="49" spans="2:12" s="53" customFormat="1" ht="33" customHeight="1" x14ac:dyDescent="0.15">
      <c r="B49" s="274" t="s">
        <v>138</v>
      </c>
      <c r="C49" s="274"/>
      <c r="D49" s="167">
        <f>'Essential Care'!E42</f>
        <v>2654.1312000000003</v>
      </c>
      <c r="E49" s="167">
        <f>'Essential Care'!F42</f>
        <v>2577.5231999999996</v>
      </c>
      <c r="F49" s="167">
        <f>'Essential Care'!G42</f>
        <v>2439.6287999999995</v>
      </c>
      <c r="G49" s="167">
        <f>'Essential Care'!H42</f>
        <v>1670.7264</v>
      </c>
      <c r="H49" s="167">
        <f>'Essential Care'!I42</f>
        <v>1319.136</v>
      </c>
      <c r="I49" s="167">
        <f>'Essential Care'!J42</f>
        <v>1053.8304000000001</v>
      </c>
      <c r="J49" s="89"/>
      <c r="K49" s="89"/>
    </row>
    <row r="50" spans="2:12" x14ac:dyDescent="0.2">
      <c r="K50" s="90"/>
      <c r="L50" s="91"/>
    </row>
    <row r="51" spans="2:12" x14ac:dyDescent="0.2">
      <c r="K51" s="90"/>
      <c r="L51" s="91"/>
    </row>
    <row r="52" spans="2:12" x14ac:dyDescent="0.2">
      <c r="C52" s="261" t="s">
        <v>139</v>
      </c>
      <c r="D52" s="265"/>
      <c r="E52" s="265"/>
      <c r="F52" s="265"/>
      <c r="G52" s="265"/>
      <c r="H52" s="265"/>
      <c r="I52" s="265"/>
    </row>
    <row r="53" spans="2:12" x14ac:dyDescent="0.2">
      <c r="B53" s="270" t="s">
        <v>138</v>
      </c>
      <c r="C53" s="179" t="s">
        <v>140</v>
      </c>
      <c r="D53" s="168">
        <f>'Essential Care'!E55</f>
        <v>1446.1695359999999</v>
      </c>
      <c r="E53" s="168">
        <f>'Essential Care'!F55</f>
        <v>1405.5672960000002</v>
      </c>
      <c r="F53" s="168">
        <f>'Essential Care'!G55</f>
        <v>1332.483264</v>
      </c>
      <c r="G53" s="168">
        <f>'Essential Care'!H55</f>
        <v>924.96499200000005</v>
      </c>
      <c r="H53" s="168">
        <f>'Essential Care'!I55</f>
        <v>738.62207999999987</v>
      </c>
      <c r="I53" s="168">
        <f>'Essential Care'!J55</f>
        <v>598.01011199999994</v>
      </c>
    </row>
    <row r="54" spans="2:12" x14ac:dyDescent="0.2">
      <c r="B54" s="271"/>
      <c r="C54" s="180" t="s">
        <v>141</v>
      </c>
      <c r="D54" s="168">
        <f>'Essential Care'!E56</f>
        <v>1362.1695359999999</v>
      </c>
      <c r="E54" s="168">
        <f>'Essential Care'!F56</f>
        <v>1321.5672960000002</v>
      </c>
      <c r="F54" s="168">
        <f>'Essential Care'!G56</f>
        <v>1248.483264</v>
      </c>
      <c r="G54" s="168">
        <f>'Essential Care'!H56</f>
        <v>840.96499200000005</v>
      </c>
      <c r="H54" s="168">
        <f>'Essential Care'!I56</f>
        <v>654.62207999999987</v>
      </c>
      <c r="I54" s="168">
        <f>'Essential Care'!J56</f>
        <v>514.01011199999994</v>
      </c>
    </row>
    <row r="55" spans="2:12" x14ac:dyDescent="0.2">
      <c r="C55" s="186" t="s">
        <v>104</v>
      </c>
      <c r="D55" s="186">
        <f>'Essential Care'!E57</f>
        <v>2808.3390719999998</v>
      </c>
      <c r="E55" s="186">
        <f>'Essential Care'!F57</f>
        <v>2727.1345920000003</v>
      </c>
      <c r="F55" s="186">
        <f>'Essential Care'!G57</f>
        <v>2580.9665279999999</v>
      </c>
      <c r="G55" s="186">
        <f>'Essential Care'!H57</f>
        <v>1765.9299840000001</v>
      </c>
      <c r="H55" s="186">
        <f>'Essential Care'!I57</f>
        <v>1393.2441599999997</v>
      </c>
      <c r="I55" s="186">
        <f>'Essential Care'!J57</f>
        <v>1112.0202239999999</v>
      </c>
    </row>
    <row r="56" spans="2:12" x14ac:dyDescent="0.2">
      <c r="C56" s="93"/>
      <c r="D56" s="80"/>
      <c r="E56" s="92"/>
      <c r="F56" s="92"/>
      <c r="G56" s="92"/>
      <c r="H56" s="92"/>
      <c r="I56" s="92"/>
    </row>
    <row r="57" spans="2:12" x14ac:dyDescent="0.2">
      <c r="C57" s="261" t="s">
        <v>120</v>
      </c>
      <c r="D57" s="265"/>
      <c r="E57" s="265"/>
      <c r="F57" s="265"/>
      <c r="G57" s="265"/>
      <c r="H57" s="265"/>
      <c r="I57" s="265"/>
    </row>
    <row r="58" spans="2:12" x14ac:dyDescent="0.2">
      <c r="B58" s="270" t="s">
        <v>138</v>
      </c>
      <c r="C58" s="179" t="s">
        <v>140</v>
      </c>
      <c r="D58" s="168">
        <f>'Essential Care'!E71</f>
        <v>790.78608000000008</v>
      </c>
      <c r="E58" s="168">
        <f>'Essential Care'!F71</f>
        <v>769.71888000000001</v>
      </c>
      <c r="F58" s="168">
        <f>'Essential Care'!G71</f>
        <v>731.79792000000009</v>
      </c>
      <c r="G58" s="168">
        <f>'Essential Care'!H71</f>
        <v>520.34976000000006</v>
      </c>
      <c r="H58" s="168">
        <f>'Essential Care'!I71</f>
        <v>423.66239999999999</v>
      </c>
      <c r="I58" s="168">
        <f>'Essential Care'!J71</f>
        <v>350.70336000000003</v>
      </c>
    </row>
    <row r="59" spans="2:12" x14ac:dyDescent="0.2">
      <c r="B59" s="271"/>
      <c r="C59" s="180" t="s">
        <v>142</v>
      </c>
      <c r="D59" s="168">
        <f>'Essential Care'!E72</f>
        <v>706.78608000000008</v>
      </c>
      <c r="E59" s="168">
        <f>'Essential Care'!F72</f>
        <v>685.71888000000001</v>
      </c>
      <c r="F59" s="168">
        <f>'Essential Care'!G72</f>
        <v>647.79792000000009</v>
      </c>
      <c r="G59" s="168">
        <f>'Essential Care'!H72</f>
        <v>436.34976</v>
      </c>
      <c r="H59" s="168">
        <f>'Essential Care'!I72</f>
        <v>339.66239999999999</v>
      </c>
      <c r="I59" s="168">
        <f>'Essential Care'!J72</f>
        <v>266.70336000000003</v>
      </c>
    </row>
    <row r="60" spans="2:12" x14ac:dyDescent="0.2">
      <c r="B60" s="164"/>
      <c r="C60" s="187" t="s">
        <v>104</v>
      </c>
      <c r="D60" s="186">
        <f>'Essential Care'!E73</f>
        <v>2911.1443200000003</v>
      </c>
      <c r="E60" s="186">
        <f>'Essential Care'!F73</f>
        <v>2826.8755200000001</v>
      </c>
      <c r="F60" s="186">
        <f>'Essential Care'!G73</f>
        <v>2675.1916800000004</v>
      </c>
      <c r="G60" s="186">
        <f>'Essential Care'!H73</f>
        <v>1829.39904</v>
      </c>
      <c r="H60" s="186">
        <f>'Essential Care'!I73</f>
        <v>1442.6496</v>
      </c>
      <c r="I60" s="186">
        <f>'Essential Care'!J73</f>
        <v>1150.8134400000001</v>
      </c>
    </row>
    <row r="61" spans="2:12" ht="19" thickBot="1" x14ac:dyDescent="0.25">
      <c r="B61" s="169"/>
      <c r="C61" s="176"/>
      <c r="D61" s="177"/>
      <c r="E61" s="178"/>
      <c r="F61" s="178"/>
      <c r="G61" s="178"/>
      <c r="H61" s="178"/>
      <c r="I61" s="178"/>
    </row>
    <row r="62" spans="2:12" ht="19" thickTop="1" x14ac:dyDescent="0.2"/>
    <row r="63" spans="2:12" x14ac:dyDescent="0.2">
      <c r="C63" s="260" t="s">
        <v>146</v>
      </c>
      <c r="D63" s="260"/>
      <c r="E63" s="260"/>
      <c r="F63" s="260"/>
      <c r="G63" s="260"/>
      <c r="H63" s="260"/>
      <c r="I63" s="260"/>
    </row>
    <row r="64" spans="2:12" x14ac:dyDescent="0.2">
      <c r="C64" s="272" t="s">
        <v>118</v>
      </c>
      <c r="D64" s="272"/>
      <c r="E64" s="272"/>
      <c r="F64" s="272"/>
      <c r="G64" s="272"/>
      <c r="H64" s="272"/>
      <c r="I64" s="272"/>
    </row>
    <row r="65" spans="3:9" x14ac:dyDescent="0.2">
      <c r="C65" s="272"/>
      <c r="D65" s="272"/>
      <c r="E65" s="272"/>
      <c r="F65" s="272"/>
      <c r="G65" s="272"/>
      <c r="H65" s="272"/>
      <c r="I65" s="272"/>
    </row>
    <row r="67" spans="3:9" x14ac:dyDescent="0.2">
      <c r="C67" s="251" t="s">
        <v>113</v>
      </c>
      <c r="D67" s="252"/>
      <c r="E67" s="252"/>
      <c r="F67" s="252"/>
      <c r="G67" s="252"/>
      <c r="H67" s="252"/>
      <c r="I67" s="253"/>
    </row>
    <row r="68" spans="3:9" x14ac:dyDescent="0.2">
      <c r="C68" s="254" t="s">
        <v>114</v>
      </c>
      <c r="D68" s="238"/>
      <c r="E68" s="238"/>
      <c r="F68" s="238"/>
      <c r="G68" s="238"/>
      <c r="H68" s="238"/>
      <c r="I68" s="255"/>
    </row>
    <row r="69" spans="3:9" x14ac:dyDescent="0.2">
      <c r="C69" s="256" t="s">
        <v>115</v>
      </c>
      <c r="D69" s="257"/>
      <c r="E69" s="257"/>
      <c r="F69" s="257"/>
      <c r="G69" s="257"/>
      <c r="H69" s="257"/>
      <c r="I69" s="258"/>
    </row>
  </sheetData>
  <sheetProtection algorithmName="SHA-512" hashValue="UHk193kYAzQ5GlPT/NyXHSseuzRKW9IJcE0//hXF7jRfk2eLDk0+uvCyDZKQ9DOXlDVeaKfhLKT4fPSOqntxXg==" saltValue="r+C3Ni95wnT0NX0HMTw6Uw==" spinCount="100000" sheet="1" objects="1" scenarios="1"/>
  <mergeCells count="25">
    <mergeCell ref="D17:I17"/>
    <mergeCell ref="B53:B54"/>
    <mergeCell ref="C57:I57"/>
    <mergeCell ref="B58:B59"/>
    <mergeCell ref="C64:I65"/>
    <mergeCell ref="C33:C34"/>
    <mergeCell ref="B49:C49"/>
    <mergeCell ref="C38:I38"/>
    <mergeCell ref="C39:I40"/>
    <mergeCell ref="C2:I2"/>
    <mergeCell ref="C67:I67"/>
    <mergeCell ref="C68:I68"/>
    <mergeCell ref="C69:I69"/>
    <mergeCell ref="C23:I23"/>
    <mergeCell ref="C63:I63"/>
    <mergeCell ref="C27:I27"/>
    <mergeCell ref="C28:C29"/>
    <mergeCell ref="C24:D24"/>
    <mergeCell ref="C32:I32"/>
    <mergeCell ref="C48:I48"/>
    <mergeCell ref="C52:I52"/>
    <mergeCell ref="D7:I7"/>
    <mergeCell ref="D9:I9"/>
    <mergeCell ref="B15:C15"/>
    <mergeCell ref="B14:C14"/>
  </mergeCells>
  <phoneticPr fontId="7" type="noConversion"/>
  <conditionalFormatting sqref="F13">
    <cfRule type="cellIs" dxfId="3" priority="1" stopIfTrue="1" operator="greaterThan">
      <formula>2</formula>
    </cfRule>
    <cfRule type="cellIs" dxfId="2" priority="2" stopIfTrue="1" operator="lessThan">
      <formula>1</formula>
    </cfRule>
  </conditionalFormatting>
  <conditionalFormatting sqref="I13 I15">
    <cfRule type="cellIs" dxfId="1" priority="3" stopIfTrue="1" operator="greaterThan">
      <formula>73</formula>
    </cfRule>
    <cfRule type="cellIs" dxfId="0" priority="4" stopIfTrue="1" operator="lessThan">
      <formula>18</formula>
    </cfRule>
  </conditionalFormatting>
  <printOptions horizontalCentered="1" verticalCentered="1"/>
  <pageMargins left="0.25" right="0.25" top="0.25" bottom="0.25" header="0.511811023622047" footer="0.511811023622047"/>
  <pageSetup scale="47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>
    <pageSetUpPr fitToPage="1"/>
  </sheetPr>
  <dimension ref="A1:X1134"/>
  <sheetViews>
    <sheetView showGridLines="0" topLeftCell="A1048576" zoomScale="90" zoomScaleNormal="90" zoomScalePageLayoutView="75" workbookViewId="0">
      <selection activeCell="A271" sqref="A1:XFD1048576"/>
    </sheetView>
  </sheetViews>
  <sheetFormatPr baseColWidth="10" defaultColWidth="8.83203125" defaultRowHeight="13" zeroHeight="1" x14ac:dyDescent="0.15"/>
  <cols>
    <col min="1" max="1" width="3.6640625" style="1" customWidth="1"/>
    <col min="2" max="2" width="20.6640625" style="1" customWidth="1"/>
    <col min="3" max="8" width="15.6640625" style="7" customWidth="1"/>
    <col min="9" max="20" width="15.6640625" style="1" customWidth="1"/>
    <col min="21" max="21" width="11.83203125" style="1" customWidth="1"/>
    <col min="22" max="22" width="12" style="1" customWidth="1"/>
    <col min="23" max="23" width="11.83203125" style="1" customWidth="1"/>
    <col min="24" max="24" width="14.33203125" style="1" customWidth="1"/>
    <col min="25" max="16384" width="8.83203125" style="1"/>
  </cols>
  <sheetData>
    <row r="1" spans="1:15" ht="14" hidden="1" thickBot="1" x14ac:dyDescent="0.2"/>
    <row r="2" spans="1:15" ht="18" hidden="1" x14ac:dyDescent="0.2">
      <c r="A2" s="280" t="s">
        <v>86</v>
      </c>
      <c r="B2" s="281"/>
      <c r="C2" s="281"/>
      <c r="D2" s="281"/>
      <c r="E2" s="281"/>
      <c r="F2" s="281"/>
      <c r="G2" s="281"/>
      <c r="H2" s="282"/>
      <c r="J2" s="1" t="s">
        <v>70</v>
      </c>
      <c r="L2" s="1">
        <v>0.53</v>
      </c>
    </row>
    <row r="3" spans="1:15" ht="18" hidden="1" x14ac:dyDescent="0.2">
      <c r="A3" s="277" t="s">
        <v>17</v>
      </c>
      <c r="B3" s="278"/>
      <c r="C3" s="278"/>
      <c r="D3" s="278"/>
      <c r="E3" s="278"/>
      <c r="F3" s="278"/>
      <c r="G3" s="278"/>
      <c r="H3" s="279"/>
      <c r="I3" s="29" t="s">
        <v>124</v>
      </c>
      <c r="J3" s="29" t="s">
        <v>119</v>
      </c>
      <c r="L3" s="1">
        <v>0.27500000000000002</v>
      </c>
    </row>
    <row r="4" spans="1:15" hidden="1" x14ac:dyDescent="0.15">
      <c r="A4" s="275" t="s">
        <v>0</v>
      </c>
      <c r="B4" s="276"/>
      <c r="C4" s="276"/>
      <c r="D4" s="276"/>
      <c r="E4" s="276"/>
      <c r="F4" s="276"/>
      <c r="G4" s="276"/>
      <c r="H4" s="2"/>
    </row>
    <row r="5" spans="1:15" hidden="1" x14ac:dyDescent="0.15">
      <c r="A5" s="3" t="s">
        <v>4</v>
      </c>
      <c r="B5" s="4" t="s">
        <v>4</v>
      </c>
      <c r="C5" s="15" t="s">
        <v>18</v>
      </c>
      <c r="D5" s="15" t="s">
        <v>19</v>
      </c>
      <c r="E5" s="15" t="s">
        <v>20</v>
      </c>
      <c r="F5" s="15" t="s">
        <v>21</v>
      </c>
      <c r="G5" s="15" t="s">
        <v>22</v>
      </c>
      <c r="H5" s="12" t="s">
        <v>23</v>
      </c>
    </row>
    <row r="6" spans="1:15" ht="14" hidden="1" x14ac:dyDescent="0.15">
      <c r="A6" s="3">
        <v>18</v>
      </c>
      <c r="B6" s="5" t="s">
        <v>78</v>
      </c>
      <c r="C6" s="18">
        <v>12140</v>
      </c>
      <c r="D6" s="105">
        <v>7386</v>
      </c>
      <c r="E6" s="105">
        <v>5058</v>
      </c>
      <c r="F6" s="105">
        <v>3643</v>
      </c>
      <c r="G6" s="105">
        <v>2581</v>
      </c>
      <c r="H6" s="105">
        <v>1973</v>
      </c>
      <c r="J6" s="95" t="s">
        <v>123</v>
      </c>
      <c r="L6" s="96">
        <v>0.72</v>
      </c>
      <c r="M6" s="11"/>
      <c r="N6" s="11"/>
      <c r="O6" s="11"/>
    </row>
    <row r="7" spans="1:15" ht="14" hidden="1" x14ac:dyDescent="0.15">
      <c r="A7" s="3">
        <v>25</v>
      </c>
      <c r="B7" s="5" t="s">
        <v>5</v>
      </c>
      <c r="C7" s="18">
        <v>12747</v>
      </c>
      <c r="D7" s="105">
        <v>7738</v>
      </c>
      <c r="E7" s="105">
        <v>5616</v>
      </c>
      <c r="F7" s="105">
        <v>4048</v>
      </c>
      <c r="G7" s="105">
        <v>2833</v>
      </c>
      <c r="H7" s="105">
        <v>2176</v>
      </c>
      <c r="J7" s="11"/>
      <c r="K7" s="11"/>
      <c r="L7" s="11"/>
      <c r="M7" s="11"/>
      <c r="N7" s="11"/>
      <c r="O7" s="11"/>
    </row>
    <row r="8" spans="1:15" ht="14" hidden="1" x14ac:dyDescent="0.15">
      <c r="A8" s="3">
        <v>30</v>
      </c>
      <c r="B8" s="5" t="s">
        <v>6</v>
      </c>
      <c r="C8" s="18">
        <v>13305</v>
      </c>
      <c r="D8" s="105">
        <v>8094</v>
      </c>
      <c r="E8" s="105">
        <v>6019</v>
      </c>
      <c r="F8" s="105">
        <v>4504</v>
      </c>
      <c r="G8" s="105">
        <v>3442</v>
      </c>
      <c r="H8" s="105">
        <v>2633</v>
      </c>
      <c r="J8" s="11"/>
      <c r="K8" s="11"/>
      <c r="L8" s="11"/>
      <c r="M8" s="11"/>
      <c r="N8" s="11"/>
      <c r="O8" s="11"/>
    </row>
    <row r="9" spans="1:15" ht="14" hidden="1" x14ac:dyDescent="0.15">
      <c r="A9" s="3">
        <v>35</v>
      </c>
      <c r="B9" s="5" t="s">
        <v>7</v>
      </c>
      <c r="C9" s="18">
        <v>14871</v>
      </c>
      <c r="D9" s="105">
        <v>9056</v>
      </c>
      <c r="E9" s="105">
        <v>6728</v>
      </c>
      <c r="F9" s="105">
        <v>5058</v>
      </c>
      <c r="G9" s="105">
        <v>3846</v>
      </c>
      <c r="H9" s="105">
        <v>2936</v>
      </c>
      <c r="J9" s="11"/>
      <c r="K9" s="11"/>
      <c r="L9" s="11"/>
      <c r="M9" s="11"/>
      <c r="N9" s="11"/>
      <c r="O9" s="11"/>
    </row>
    <row r="10" spans="1:15" ht="14" hidden="1" x14ac:dyDescent="0.15">
      <c r="A10" s="3">
        <v>40</v>
      </c>
      <c r="B10" s="5" t="s">
        <v>8</v>
      </c>
      <c r="C10" s="18">
        <v>16844</v>
      </c>
      <c r="D10" s="105">
        <v>10520</v>
      </c>
      <c r="E10" s="105">
        <v>7386</v>
      </c>
      <c r="F10" s="105">
        <v>5616</v>
      </c>
      <c r="G10" s="105">
        <v>4250</v>
      </c>
      <c r="H10" s="105">
        <v>3238</v>
      </c>
      <c r="J10" s="11"/>
      <c r="K10" s="11"/>
      <c r="L10" s="11"/>
      <c r="M10" s="11"/>
      <c r="N10" s="11"/>
      <c r="O10" s="11"/>
    </row>
    <row r="11" spans="1:15" ht="14" hidden="1" x14ac:dyDescent="0.15">
      <c r="A11" s="3">
        <v>45</v>
      </c>
      <c r="B11" s="5" t="s">
        <v>9</v>
      </c>
      <c r="C11" s="18">
        <v>18817</v>
      </c>
      <c r="D11" s="105">
        <v>11736</v>
      </c>
      <c r="E11" s="105">
        <v>8246</v>
      </c>
      <c r="F11" s="105">
        <v>6272</v>
      </c>
      <c r="G11" s="105">
        <v>4756</v>
      </c>
      <c r="H11" s="105">
        <v>3643</v>
      </c>
      <c r="J11" s="11"/>
      <c r="K11" s="11"/>
      <c r="L11" s="11"/>
      <c r="M11" s="11"/>
      <c r="N11" s="11"/>
      <c r="O11" s="11"/>
    </row>
    <row r="12" spans="1:15" ht="14" hidden="1" x14ac:dyDescent="0.15">
      <c r="A12" s="3">
        <v>50</v>
      </c>
      <c r="B12" s="5" t="s">
        <v>10</v>
      </c>
      <c r="C12" s="18">
        <v>24836</v>
      </c>
      <c r="D12" s="105">
        <v>15326</v>
      </c>
      <c r="E12" s="105">
        <v>10876</v>
      </c>
      <c r="F12" s="105">
        <v>8246</v>
      </c>
      <c r="G12" s="105">
        <v>6780</v>
      </c>
      <c r="H12" s="105">
        <v>5213</v>
      </c>
      <c r="J12" s="11"/>
      <c r="K12" s="11"/>
      <c r="L12" s="11"/>
      <c r="M12" s="11"/>
      <c r="N12" s="11"/>
      <c r="O12" s="11"/>
    </row>
    <row r="13" spans="1:15" ht="14" hidden="1" x14ac:dyDescent="0.15">
      <c r="A13" s="3">
        <v>55</v>
      </c>
      <c r="B13" s="5" t="s">
        <v>11</v>
      </c>
      <c r="C13" s="18">
        <v>26403</v>
      </c>
      <c r="D13" s="105">
        <v>16337</v>
      </c>
      <c r="E13" s="105">
        <v>11583</v>
      </c>
      <c r="F13" s="105">
        <v>8801</v>
      </c>
      <c r="G13" s="105">
        <v>7233</v>
      </c>
      <c r="H13" s="105">
        <v>5514</v>
      </c>
      <c r="J13" s="11"/>
      <c r="K13" s="11"/>
      <c r="L13" s="11"/>
      <c r="M13" s="11"/>
      <c r="N13" s="11"/>
      <c r="O13" s="11"/>
    </row>
    <row r="14" spans="1:15" ht="14" hidden="1" x14ac:dyDescent="0.15">
      <c r="A14" s="3">
        <v>60</v>
      </c>
      <c r="B14" s="5"/>
      <c r="C14" s="18">
        <v>28022</v>
      </c>
      <c r="D14" s="105">
        <v>17754</v>
      </c>
      <c r="E14" s="105">
        <v>12596</v>
      </c>
      <c r="F14" s="105">
        <v>10015</v>
      </c>
      <c r="G14" s="105">
        <v>8600</v>
      </c>
      <c r="H14" s="105">
        <v>6929</v>
      </c>
      <c r="J14" s="11"/>
      <c r="K14" s="11"/>
      <c r="L14" s="11"/>
      <c r="M14" s="11"/>
      <c r="N14" s="11"/>
      <c r="O14" s="11"/>
    </row>
    <row r="15" spans="1:15" ht="14" hidden="1" x14ac:dyDescent="0.15">
      <c r="A15" s="3">
        <v>61</v>
      </c>
      <c r="B15" s="5"/>
      <c r="C15" s="18">
        <v>30096</v>
      </c>
      <c r="D15" s="105">
        <v>19068</v>
      </c>
      <c r="E15" s="105">
        <v>13507</v>
      </c>
      <c r="F15" s="105">
        <v>10724</v>
      </c>
      <c r="G15" s="105">
        <v>9258</v>
      </c>
      <c r="H15" s="105">
        <v>7437</v>
      </c>
      <c r="J15" s="11"/>
      <c r="K15" s="11"/>
      <c r="L15" s="11"/>
      <c r="M15" s="11"/>
      <c r="N15" s="11"/>
      <c r="O15" s="11"/>
    </row>
    <row r="16" spans="1:15" ht="14" hidden="1" x14ac:dyDescent="0.15">
      <c r="A16" s="3">
        <v>62</v>
      </c>
      <c r="B16" s="5"/>
      <c r="C16" s="18">
        <v>32928</v>
      </c>
      <c r="D16" s="105">
        <v>20889</v>
      </c>
      <c r="E16" s="105">
        <v>14771</v>
      </c>
      <c r="F16" s="105">
        <v>11736</v>
      </c>
      <c r="G16" s="105">
        <v>10115</v>
      </c>
      <c r="H16" s="105">
        <v>8143</v>
      </c>
      <c r="J16" s="11"/>
      <c r="K16" s="11"/>
      <c r="L16" s="11"/>
      <c r="M16" s="11"/>
      <c r="N16" s="11"/>
      <c r="O16" s="11"/>
    </row>
    <row r="17" spans="1:15" ht="14" hidden="1" x14ac:dyDescent="0.15">
      <c r="A17" s="3">
        <v>63</v>
      </c>
      <c r="B17" s="5"/>
      <c r="C17" s="18">
        <v>35003</v>
      </c>
      <c r="D17" s="105">
        <v>22205</v>
      </c>
      <c r="E17" s="105">
        <v>15730</v>
      </c>
      <c r="F17" s="105">
        <v>12495</v>
      </c>
      <c r="G17" s="105">
        <v>10775</v>
      </c>
      <c r="H17" s="105">
        <v>8649</v>
      </c>
      <c r="J17" s="11"/>
      <c r="K17" s="11"/>
      <c r="L17" s="11"/>
      <c r="M17" s="11"/>
      <c r="N17" s="11"/>
      <c r="O17" s="11"/>
    </row>
    <row r="18" spans="1:15" ht="14" hidden="1" x14ac:dyDescent="0.15">
      <c r="A18" s="3">
        <v>64</v>
      </c>
      <c r="B18" s="5"/>
      <c r="C18" s="18">
        <v>37886</v>
      </c>
      <c r="D18" s="105">
        <v>24026</v>
      </c>
      <c r="E18" s="105">
        <v>16996</v>
      </c>
      <c r="F18" s="105">
        <v>13507</v>
      </c>
      <c r="G18" s="105">
        <v>11635</v>
      </c>
      <c r="H18" s="105">
        <v>9359</v>
      </c>
      <c r="J18" s="11"/>
      <c r="K18" s="11"/>
      <c r="L18" s="11"/>
      <c r="M18" s="11"/>
      <c r="N18" s="11"/>
      <c r="O18" s="11"/>
    </row>
    <row r="19" spans="1:15" ht="14" hidden="1" x14ac:dyDescent="0.15">
      <c r="A19" s="3">
        <v>65</v>
      </c>
      <c r="B19" s="5"/>
      <c r="C19" s="18">
        <v>39704</v>
      </c>
      <c r="D19" s="105">
        <v>31412</v>
      </c>
      <c r="E19" s="105">
        <v>22205</v>
      </c>
      <c r="F19" s="105">
        <v>17097</v>
      </c>
      <c r="G19" s="105">
        <v>15529</v>
      </c>
      <c r="H19" s="105">
        <v>13201</v>
      </c>
      <c r="J19" s="11"/>
      <c r="K19" s="11"/>
      <c r="L19" s="11"/>
      <c r="M19" s="11"/>
      <c r="N19" s="11"/>
      <c r="O19" s="11"/>
    </row>
    <row r="20" spans="1:15" ht="14" hidden="1" x14ac:dyDescent="0.15">
      <c r="A20" s="3">
        <v>66</v>
      </c>
      <c r="B20" s="5"/>
      <c r="C20" s="18">
        <v>41475</v>
      </c>
      <c r="D20" s="105">
        <v>36519</v>
      </c>
      <c r="E20" s="105">
        <v>25797</v>
      </c>
      <c r="F20" s="105">
        <v>19878</v>
      </c>
      <c r="G20" s="105">
        <v>18059</v>
      </c>
      <c r="H20" s="105">
        <v>15326</v>
      </c>
      <c r="J20" s="11"/>
      <c r="K20" s="11"/>
      <c r="L20" s="11"/>
      <c r="M20" s="11"/>
      <c r="N20" s="11"/>
      <c r="O20" s="11"/>
    </row>
    <row r="21" spans="1:15" ht="14" hidden="1" x14ac:dyDescent="0.15">
      <c r="A21" s="3">
        <v>67</v>
      </c>
      <c r="B21" s="5"/>
      <c r="C21" s="18">
        <v>45320</v>
      </c>
      <c r="D21" s="105">
        <v>39858</v>
      </c>
      <c r="E21" s="105">
        <v>28174</v>
      </c>
      <c r="F21" s="105">
        <v>21698</v>
      </c>
      <c r="G21" s="105">
        <v>19727</v>
      </c>
      <c r="H21" s="105">
        <v>16743</v>
      </c>
      <c r="J21" s="11"/>
      <c r="K21" s="11"/>
      <c r="L21" s="11"/>
      <c r="M21" s="11"/>
      <c r="N21" s="11"/>
      <c r="O21" s="11"/>
    </row>
    <row r="22" spans="1:15" ht="14" hidden="1" x14ac:dyDescent="0.15">
      <c r="A22" s="3">
        <v>68</v>
      </c>
      <c r="B22" s="5"/>
      <c r="C22" s="18">
        <v>50125</v>
      </c>
      <c r="D22" s="105">
        <v>44156</v>
      </c>
      <c r="E22" s="105">
        <v>31207</v>
      </c>
      <c r="F22" s="105">
        <v>24026</v>
      </c>
      <c r="G22" s="105">
        <v>21851</v>
      </c>
      <c r="H22" s="105">
        <v>18564</v>
      </c>
      <c r="J22" s="11"/>
      <c r="K22" s="11"/>
      <c r="L22" s="11"/>
      <c r="M22" s="11"/>
      <c r="N22" s="11"/>
      <c r="O22" s="11"/>
    </row>
    <row r="23" spans="1:15" ht="14" hidden="1" x14ac:dyDescent="0.15">
      <c r="A23" s="3">
        <v>69</v>
      </c>
      <c r="B23" s="5"/>
      <c r="C23" s="18">
        <v>55130</v>
      </c>
      <c r="D23" s="105">
        <v>48558</v>
      </c>
      <c r="E23" s="105">
        <v>34294</v>
      </c>
      <c r="F23" s="105">
        <v>26454</v>
      </c>
      <c r="G23" s="105">
        <v>24026</v>
      </c>
      <c r="H23" s="105">
        <v>20383</v>
      </c>
      <c r="J23" s="11"/>
      <c r="K23" s="11"/>
      <c r="L23" s="11"/>
      <c r="M23" s="11"/>
      <c r="N23" s="11"/>
      <c r="O23" s="11"/>
    </row>
    <row r="24" spans="1:15" ht="14" hidden="1" x14ac:dyDescent="0.15">
      <c r="A24" s="3">
        <v>70</v>
      </c>
      <c r="B24" s="5"/>
      <c r="C24" s="18">
        <v>65249</v>
      </c>
      <c r="D24" s="105">
        <v>59785</v>
      </c>
      <c r="E24" s="105">
        <v>41778</v>
      </c>
      <c r="F24" s="105">
        <v>31106</v>
      </c>
      <c r="G24" s="105">
        <v>27971</v>
      </c>
      <c r="H24" s="105">
        <v>23975</v>
      </c>
      <c r="J24" s="11"/>
      <c r="K24" s="11"/>
      <c r="L24" s="11"/>
      <c r="M24" s="11"/>
      <c r="N24" s="11"/>
      <c r="O24" s="11"/>
    </row>
    <row r="25" spans="1:15" ht="14" hidden="1" x14ac:dyDescent="0.15">
      <c r="A25" s="3">
        <v>71</v>
      </c>
      <c r="B25" s="5"/>
      <c r="C25" s="18">
        <v>67829</v>
      </c>
      <c r="D25" s="105">
        <v>62112</v>
      </c>
      <c r="E25" s="105">
        <v>43400</v>
      </c>
      <c r="F25" s="105">
        <v>32322</v>
      </c>
      <c r="G25" s="105">
        <v>29085</v>
      </c>
      <c r="H25" s="105">
        <v>24937</v>
      </c>
      <c r="J25" s="11"/>
      <c r="K25" s="11"/>
      <c r="L25" s="11"/>
      <c r="M25" s="11"/>
      <c r="N25" s="11"/>
      <c r="O25" s="11"/>
    </row>
    <row r="26" spans="1:15" ht="14" hidden="1" x14ac:dyDescent="0.15">
      <c r="A26" s="3">
        <v>72</v>
      </c>
      <c r="B26" s="5"/>
      <c r="C26" s="18">
        <v>69750</v>
      </c>
      <c r="D26" s="105">
        <v>63882</v>
      </c>
      <c r="E26" s="105">
        <v>44662</v>
      </c>
      <c r="F26" s="105">
        <v>33232</v>
      </c>
      <c r="G26" s="105">
        <v>29893</v>
      </c>
      <c r="H26" s="105">
        <v>25645</v>
      </c>
      <c r="J26" s="11"/>
      <c r="K26" s="11"/>
      <c r="L26" s="11"/>
      <c r="M26" s="11"/>
      <c r="N26" s="11"/>
      <c r="O26" s="11"/>
    </row>
    <row r="27" spans="1:15" ht="14" hidden="1" x14ac:dyDescent="0.15">
      <c r="A27" s="3">
        <v>73</v>
      </c>
      <c r="B27" s="5"/>
      <c r="C27" s="18">
        <v>72279</v>
      </c>
      <c r="D27" s="105">
        <v>66209</v>
      </c>
      <c r="E27" s="105">
        <v>46282</v>
      </c>
      <c r="F27" s="105">
        <v>34447</v>
      </c>
      <c r="G27" s="105">
        <v>31005</v>
      </c>
      <c r="H27" s="105">
        <v>26606</v>
      </c>
      <c r="J27" s="11"/>
      <c r="K27" s="11"/>
      <c r="L27" s="11"/>
      <c r="M27" s="11"/>
      <c r="N27" s="11"/>
      <c r="O27" s="11"/>
    </row>
    <row r="28" spans="1:15" ht="14" hidden="1" x14ac:dyDescent="0.15">
      <c r="A28" s="3">
        <v>74</v>
      </c>
      <c r="B28" s="5"/>
      <c r="C28" s="18">
        <v>73593</v>
      </c>
      <c r="D28" s="105">
        <v>67424</v>
      </c>
      <c r="E28" s="105">
        <v>47091</v>
      </c>
      <c r="F28" s="105">
        <v>35104</v>
      </c>
      <c r="G28" s="105">
        <v>31562</v>
      </c>
      <c r="H28" s="105">
        <v>27061</v>
      </c>
      <c r="J28" s="11"/>
      <c r="K28" s="11"/>
      <c r="L28" s="11"/>
      <c r="M28" s="11"/>
      <c r="N28" s="11"/>
      <c r="O28" s="11"/>
    </row>
    <row r="29" spans="1:15" ht="14" hidden="1" x14ac:dyDescent="0.15">
      <c r="A29" s="3">
        <v>75</v>
      </c>
      <c r="B29" s="5" t="s">
        <v>12</v>
      </c>
      <c r="C29" s="18">
        <v>76781</v>
      </c>
      <c r="D29" s="105">
        <v>70357</v>
      </c>
      <c r="E29" s="105">
        <v>49163</v>
      </c>
      <c r="F29" s="105">
        <v>36619</v>
      </c>
      <c r="G29" s="105">
        <v>32928</v>
      </c>
      <c r="H29" s="105">
        <v>28224</v>
      </c>
      <c r="J29" s="11"/>
      <c r="K29" s="11"/>
      <c r="L29" s="11"/>
      <c r="M29" s="11"/>
      <c r="N29" s="11"/>
      <c r="O29" s="11"/>
    </row>
    <row r="30" spans="1:15" ht="14" hidden="1" x14ac:dyDescent="0.15">
      <c r="A30" s="3">
        <v>1</v>
      </c>
      <c r="B30" s="5" t="s">
        <v>13</v>
      </c>
      <c r="C30" s="18">
        <v>2270</v>
      </c>
      <c r="D30" s="106">
        <v>4097</v>
      </c>
      <c r="E30" s="106">
        <v>1872</v>
      </c>
      <c r="F30" s="106">
        <v>1469</v>
      </c>
      <c r="G30" s="106">
        <v>1266</v>
      </c>
      <c r="H30" s="106">
        <v>911</v>
      </c>
      <c r="J30" s="11"/>
      <c r="K30" s="11"/>
      <c r="L30" s="11"/>
      <c r="M30" s="11"/>
      <c r="N30" s="11"/>
      <c r="O30" s="11"/>
    </row>
    <row r="31" spans="1:15" ht="14" hidden="1" x14ac:dyDescent="0.15">
      <c r="A31" s="3">
        <v>2</v>
      </c>
      <c r="B31" s="5" t="s">
        <v>1</v>
      </c>
      <c r="C31" s="18">
        <v>3566</v>
      </c>
      <c r="D31" s="105">
        <v>6424</v>
      </c>
      <c r="E31" s="105">
        <v>2985</v>
      </c>
      <c r="F31" s="105">
        <v>2329</v>
      </c>
      <c r="G31" s="105">
        <v>1973</v>
      </c>
      <c r="H31" s="105">
        <v>1469</v>
      </c>
      <c r="J31" s="11"/>
      <c r="K31" s="11"/>
      <c r="L31" s="11"/>
      <c r="M31" s="11"/>
      <c r="N31" s="11"/>
      <c r="O31" s="11"/>
    </row>
    <row r="32" spans="1:15" ht="14" hidden="1" x14ac:dyDescent="0.15">
      <c r="A32" s="3">
        <v>3</v>
      </c>
      <c r="B32" s="5" t="s">
        <v>14</v>
      </c>
      <c r="C32" s="18">
        <v>5193</v>
      </c>
      <c r="D32" s="105">
        <v>9359</v>
      </c>
      <c r="E32" s="105">
        <v>4351</v>
      </c>
      <c r="F32" s="105">
        <v>3442</v>
      </c>
      <c r="G32" s="105">
        <v>2883</v>
      </c>
      <c r="H32" s="105">
        <v>2127</v>
      </c>
      <c r="J32" s="11"/>
      <c r="K32" s="11"/>
      <c r="L32" s="11"/>
      <c r="M32" s="11"/>
      <c r="N32" s="11"/>
      <c r="O32" s="11"/>
    </row>
    <row r="33" spans="1:15" hidden="1" x14ac:dyDescent="0.15">
      <c r="A33" s="3">
        <v>1</v>
      </c>
      <c r="B33" s="5" t="s">
        <v>3</v>
      </c>
      <c r="C33" s="18">
        <v>0</v>
      </c>
      <c r="D33" s="18">
        <v>0</v>
      </c>
      <c r="E33" s="18">
        <v>0</v>
      </c>
      <c r="F33" s="18">
        <v>225</v>
      </c>
      <c r="G33" s="18">
        <v>225</v>
      </c>
      <c r="H33" s="19">
        <v>225</v>
      </c>
      <c r="J33" s="11"/>
      <c r="K33" s="11"/>
      <c r="L33" s="11"/>
      <c r="M33" s="11"/>
      <c r="N33" s="11"/>
      <c r="O33" s="11"/>
    </row>
    <row r="34" spans="1:15" hidden="1" x14ac:dyDescent="0.15">
      <c r="A34" s="3">
        <v>1</v>
      </c>
      <c r="B34" s="5" t="s">
        <v>2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9">
        <v>0</v>
      </c>
      <c r="J34" s="11"/>
      <c r="K34" s="11"/>
      <c r="L34" s="11"/>
      <c r="M34" s="11"/>
      <c r="N34" s="11"/>
      <c r="O34" s="11"/>
    </row>
    <row r="35" spans="1:15" hidden="1" x14ac:dyDescent="0.15">
      <c r="A35" s="3"/>
      <c r="H35" s="8"/>
      <c r="I35" s="29"/>
    </row>
    <row r="36" spans="1:15" ht="18" hidden="1" x14ac:dyDescent="0.2">
      <c r="A36" s="277" t="s">
        <v>24</v>
      </c>
      <c r="B36" s="278"/>
      <c r="C36" s="278"/>
      <c r="D36" s="278"/>
      <c r="E36" s="278"/>
      <c r="F36" s="278"/>
      <c r="G36" s="278"/>
      <c r="H36" s="279"/>
    </row>
    <row r="37" spans="1:15" hidden="1" x14ac:dyDescent="0.15">
      <c r="A37" s="275" t="s">
        <v>0</v>
      </c>
      <c r="B37" s="276"/>
      <c r="C37" s="276"/>
      <c r="D37" s="276"/>
      <c r="E37" s="276"/>
      <c r="F37" s="276"/>
      <c r="G37" s="276"/>
      <c r="H37" s="2"/>
    </row>
    <row r="38" spans="1:15" hidden="1" x14ac:dyDescent="0.15">
      <c r="A38" s="3" t="s">
        <v>4</v>
      </c>
      <c r="B38" s="4" t="s">
        <v>4</v>
      </c>
      <c r="C38" s="15" t="s">
        <v>18</v>
      </c>
      <c r="D38" s="15" t="s">
        <v>19</v>
      </c>
      <c r="E38" s="15" t="s">
        <v>20</v>
      </c>
      <c r="F38" s="15" t="s">
        <v>21</v>
      </c>
      <c r="G38" s="15" t="s">
        <v>22</v>
      </c>
      <c r="H38" s="12" t="s">
        <v>23</v>
      </c>
    </row>
    <row r="39" spans="1:15" hidden="1" x14ac:dyDescent="0.15">
      <c r="A39" s="3">
        <v>18</v>
      </c>
      <c r="B39" s="5" t="s">
        <v>78</v>
      </c>
      <c r="C39" s="18">
        <v>4135.59</v>
      </c>
      <c r="D39" s="107">
        <v>3251.55</v>
      </c>
      <c r="E39" s="107">
        <v>2226.5300000000002</v>
      </c>
      <c r="F39" s="107">
        <v>1603.78</v>
      </c>
      <c r="G39" s="107">
        <v>1135.79</v>
      </c>
      <c r="H39" s="107">
        <v>868.1400000000001</v>
      </c>
    </row>
    <row r="40" spans="1:15" hidden="1" x14ac:dyDescent="0.15">
      <c r="A40" s="3">
        <v>25</v>
      </c>
      <c r="B40" s="5" t="s">
        <v>5</v>
      </c>
      <c r="C40" s="18">
        <v>4342.29</v>
      </c>
      <c r="D40" s="107">
        <v>3406.84</v>
      </c>
      <c r="E40" s="107">
        <v>2472.4500000000003</v>
      </c>
      <c r="F40" s="107">
        <v>1781.8600000000001</v>
      </c>
      <c r="G40" s="107">
        <v>1247.0900000000001</v>
      </c>
      <c r="H40" s="107">
        <v>957.71</v>
      </c>
    </row>
    <row r="41" spans="1:15" hidden="1" x14ac:dyDescent="0.15">
      <c r="A41" s="3">
        <v>30</v>
      </c>
      <c r="B41" s="5" t="s">
        <v>6</v>
      </c>
      <c r="C41" s="18">
        <v>4532.0300000000007</v>
      </c>
      <c r="D41" s="107">
        <v>3563.19</v>
      </c>
      <c r="E41" s="107">
        <v>2650</v>
      </c>
      <c r="F41" s="107">
        <v>1982.73</v>
      </c>
      <c r="G41" s="107">
        <v>1514.74</v>
      </c>
      <c r="H41" s="107">
        <v>1158.5800000000002</v>
      </c>
    </row>
    <row r="42" spans="1:15" hidden="1" x14ac:dyDescent="0.15">
      <c r="A42" s="3">
        <v>35</v>
      </c>
      <c r="B42" s="5" t="s">
        <v>7</v>
      </c>
      <c r="C42" s="18">
        <v>5066.2700000000004</v>
      </c>
      <c r="D42" s="107">
        <v>3986.6600000000003</v>
      </c>
      <c r="E42" s="107">
        <v>2961.6400000000003</v>
      </c>
      <c r="F42" s="107">
        <v>2226.5300000000002</v>
      </c>
      <c r="G42" s="107">
        <v>1692.8200000000002</v>
      </c>
      <c r="H42" s="107">
        <v>1292.1400000000001</v>
      </c>
    </row>
    <row r="43" spans="1:15" hidden="1" x14ac:dyDescent="0.15">
      <c r="A43" s="3">
        <v>40</v>
      </c>
      <c r="B43" s="5" t="s">
        <v>8</v>
      </c>
      <c r="C43" s="18">
        <v>5738.31</v>
      </c>
      <c r="D43" s="107">
        <v>4631.67</v>
      </c>
      <c r="E43" s="107">
        <v>3251.55</v>
      </c>
      <c r="F43" s="107">
        <v>2472.4500000000003</v>
      </c>
      <c r="G43" s="107">
        <v>1870.3700000000001</v>
      </c>
      <c r="H43" s="107">
        <v>1425.17</v>
      </c>
    </row>
    <row r="44" spans="1:15" hidden="1" x14ac:dyDescent="0.15">
      <c r="A44" s="3">
        <v>45</v>
      </c>
      <c r="B44" s="5" t="s">
        <v>9</v>
      </c>
      <c r="C44" s="18">
        <v>6410.35</v>
      </c>
      <c r="D44" s="107">
        <v>5166.97</v>
      </c>
      <c r="E44" s="107">
        <v>3629.9700000000003</v>
      </c>
      <c r="F44" s="107">
        <v>2761.3</v>
      </c>
      <c r="G44" s="107">
        <v>2093.5</v>
      </c>
      <c r="H44" s="107">
        <v>1603.78</v>
      </c>
    </row>
    <row r="45" spans="1:15" hidden="1" x14ac:dyDescent="0.15">
      <c r="A45" s="3">
        <v>50</v>
      </c>
      <c r="B45" s="5" t="s">
        <v>10</v>
      </c>
      <c r="C45" s="18">
        <v>8460.92</v>
      </c>
      <c r="D45" s="107">
        <v>6747.43</v>
      </c>
      <c r="E45" s="107">
        <v>4788.0200000000004</v>
      </c>
      <c r="F45" s="107">
        <v>3629.9700000000003</v>
      </c>
      <c r="G45" s="107">
        <v>2984.4300000000003</v>
      </c>
      <c r="H45" s="107">
        <v>2294.37</v>
      </c>
    </row>
    <row r="46" spans="1:15" hidden="1" x14ac:dyDescent="0.15">
      <c r="A46" s="3">
        <v>55</v>
      </c>
      <c r="B46" s="5" t="s">
        <v>11</v>
      </c>
      <c r="C46" s="18">
        <v>8994.630000000001</v>
      </c>
      <c r="D46" s="107">
        <v>7192.63</v>
      </c>
      <c r="E46" s="107">
        <v>5099.66</v>
      </c>
      <c r="F46" s="107">
        <v>3874.8300000000004</v>
      </c>
      <c r="G46" s="107">
        <v>3184.2400000000002</v>
      </c>
      <c r="H46" s="107">
        <v>2427.4</v>
      </c>
    </row>
    <row r="47" spans="1:15" hidden="1" x14ac:dyDescent="0.15">
      <c r="A47" s="3">
        <v>60</v>
      </c>
      <c r="B47" s="5"/>
      <c r="C47" s="18">
        <v>9546.36</v>
      </c>
      <c r="D47" s="107">
        <v>7816.4400000000005</v>
      </c>
      <c r="E47" s="107">
        <v>5545.39</v>
      </c>
      <c r="F47" s="107">
        <v>4409.0700000000006</v>
      </c>
      <c r="G47" s="107">
        <v>3785.79</v>
      </c>
      <c r="H47" s="107">
        <v>3050.6800000000003</v>
      </c>
    </row>
    <row r="48" spans="1:15" hidden="1" x14ac:dyDescent="0.15">
      <c r="A48" s="3">
        <v>61</v>
      </c>
      <c r="B48" s="5"/>
      <c r="C48" s="18">
        <v>10252.85</v>
      </c>
      <c r="D48" s="107">
        <v>8395.2000000000007</v>
      </c>
      <c r="E48" s="107">
        <v>5946.6</v>
      </c>
      <c r="F48" s="107">
        <v>4721.2400000000007</v>
      </c>
      <c r="G48" s="107">
        <v>4075.7000000000003</v>
      </c>
      <c r="H48" s="107">
        <v>3273.81</v>
      </c>
    </row>
    <row r="49" spans="1:8" hidden="1" x14ac:dyDescent="0.15">
      <c r="A49" s="3">
        <v>62</v>
      </c>
      <c r="B49" s="5"/>
      <c r="C49" s="18">
        <v>11217.980000000001</v>
      </c>
      <c r="D49" s="107">
        <v>9197.09</v>
      </c>
      <c r="E49" s="107">
        <v>6503.1</v>
      </c>
      <c r="F49" s="107">
        <v>5166.97</v>
      </c>
      <c r="G49" s="107">
        <v>4453.0600000000004</v>
      </c>
      <c r="H49" s="107">
        <v>3584.92</v>
      </c>
    </row>
    <row r="50" spans="1:8" hidden="1" x14ac:dyDescent="0.15">
      <c r="A50" s="3">
        <v>63</v>
      </c>
      <c r="B50" s="5"/>
      <c r="C50" s="18">
        <v>11924.470000000001</v>
      </c>
      <c r="D50" s="107">
        <v>9775.85</v>
      </c>
      <c r="E50" s="107">
        <v>6925.51</v>
      </c>
      <c r="F50" s="107">
        <v>5500.87</v>
      </c>
      <c r="G50" s="107">
        <v>4743.5</v>
      </c>
      <c r="H50" s="107">
        <v>3808.05</v>
      </c>
    </row>
    <row r="51" spans="1:8" hidden="1" x14ac:dyDescent="0.15">
      <c r="A51" s="3">
        <v>64</v>
      </c>
      <c r="B51" s="5"/>
      <c r="C51" s="18">
        <v>12906.560000000001</v>
      </c>
      <c r="D51" s="107">
        <v>10577.74</v>
      </c>
      <c r="E51" s="107">
        <v>7482.54</v>
      </c>
      <c r="F51" s="107">
        <v>5946.6</v>
      </c>
      <c r="G51" s="107">
        <v>5122.45</v>
      </c>
      <c r="H51" s="107">
        <v>4120.22</v>
      </c>
    </row>
    <row r="52" spans="1:8" hidden="1" x14ac:dyDescent="0.15">
      <c r="A52" s="3">
        <v>65</v>
      </c>
      <c r="B52" s="5"/>
      <c r="C52" s="18">
        <v>13526.66</v>
      </c>
      <c r="D52" s="107">
        <v>13829.820000000002</v>
      </c>
      <c r="E52" s="107">
        <v>9775.85</v>
      </c>
      <c r="F52" s="107">
        <v>7527.06</v>
      </c>
      <c r="G52" s="107">
        <v>6837</v>
      </c>
      <c r="H52" s="107">
        <v>5811.9800000000005</v>
      </c>
    </row>
    <row r="53" spans="1:8" hidden="1" x14ac:dyDescent="0.15">
      <c r="A53" s="3">
        <v>66</v>
      </c>
      <c r="B53" s="5"/>
      <c r="C53" s="18">
        <v>14129.800000000001</v>
      </c>
      <c r="D53" s="107">
        <v>16078.61</v>
      </c>
      <c r="E53" s="107">
        <v>11357.37</v>
      </c>
      <c r="F53" s="107">
        <v>8751.8900000000012</v>
      </c>
      <c r="G53" s="107">
        <v>7950.5300000000007</v>
      </c>
      <c r="H53" s="107">
        <v>6747.43</v>
      </c>
    </row>
    <row r="54" spans="1:8" hidden="1" x14ac:dyDescent="0.15">
      <c r="A54" s="3">
        <v>67</v>
      </c>
      <c r="B54" s="5"/>
      <c r="C54" s="18">
        <v>15439.43</v>
      </c>
      <c r="D54" s="107">
        <v>17548.830000000002</v>
      </c>
      <c r="E54" s="107">
        <v>12404.12</v>
      </c>
      <c r="F54" s="107">
        <v>9553.25</v>
      </c>
      <c r="G54" s="107">
        <v>8685.11</v>
      </c>
      <c r="H54" s="107">
        <v>7371.2400000000007</v>
      </c>
    </row>
    <row r="55" spans="1:8" hidden="1" x14ac:dyDescent="0.15">
      <c r="A55" s="3">
        <v>68</v>
      </c>
      <c r="B55" s="5"/>
      <c r="C55" s="18">
        <v>17076.600000000002</v>
      </c>
      <c r="D55" s="107">
        <v>19440.93</v>
      </c>
      <c r="E55" s="107">
        <v>13739.720000000001</v>
      </c>
      <c r="F55" s="107">
        <v>10577.74</v>
      </c>
      <c r="G55" s="107">
        <v>9620.5600000000013</v>
      </c>
      <c r="H55" s="107">
        <v>8173.13</v>
      </c>
    </row>
    <row r="56" spans="1:8" hidden="1" x14ac:dyDescent="0.15">
      <c r="A56" s="3">
        <v>69</v>
      </c>
      <c r="B56" s="5"/>
      <c r="C56" s="18">
        <v>18782.14</v>
      </c>
      <c r="D56" s="107">
        <v>21379.14</v>
      </c>
      <c r="E56" s="107">
        <v>15098.640000000001</v>
      </c>
      <c r="F56" s="107">
        <v>11646.75</v>
      </c>
      <c r="G56" s="107">
        <v>10577.74</v>
      </c>
      <c r="H56" s="107">
        <v>8973.9600000000009</v>
      </c>
    </row>
    <row r="57" spans="1:8" hidden="1" x14ac:dyDescent="0.15">
      <c r="A57" s="3">
        <v>70</v>
      </c>
      <c r="B57" s="5"/>
      <c r="C57" s="18">
        <v>22228.73</v>
      </c>
      <c r="D57" s="107">
        <v>26322.45</v>
      </c>
      <c r="E57" s="107">
        <v>18394.18</v>
      </c>
      <c r="F57" s="107">
        <v>13695.2</v>
      </c>
      <c r="G57" s="107">
        <v>12315.08</v>
      </c>
      <c r="H57" s="107">
        <v>10555.480000000001</v>
      </c>
    </row>
    <row r="58" spans="1:8" hidden="1" x14ac:dyDescent="0.15">
      <c r="A58" s="3">
        <v>71</v>
      </c>
      <c r="B58" s="5"/>
      <c r="C58" s="18">
        <v>23107.47</v>
      </c>
      <c r="D58" s="107">
        <v>27346.940000000002</v>
      </c>
      <c r="E58" s="107">
        <v>19108.09</v>
      </c>
      <c r="F58" s="107">
        <v>14230.5</v>
      </c>
      <c r="G58" s="107">
        <v>12805.33</v>
      </c>
      <c r="H58" s="107">
        <v>10978.95</v>
      </c>
    </row>
    <row r="59" spans="1:8" hidden="1" x14ac:dyDescent="0.15">
      <c r="A59" s="3">
        <v>72</v>
      </c>
      <c r="B59" s="5"/>
      <c r="C59" s="18">
        <v>23762.550000000003</v>
      </c>
      <c r="D59" s="107">
        <v>28126.57</v>
      </c>
      <c r="E59" s="107">
        <v>19663.530000000002</v>
      </c>
      <c r="F59" s="107">
        <v>14631.18</v>
      </c>
      <c r="G59" s="107">
        <v>13160.960000000001</v>
      </c>
      <c r="H59" s="107">
        <v>11290.59</v>
      </c>
    </row>
    <row r="60" spans="1:8" hidden="1" x14ac:dyDescent="0.15">
      <c r="A60" s="3">
        <v>73</v>
      </c>
      <c r="B60" s="5"/>
      <c r="C60" s="18">
        <v>24623.800000000003</v>
      </c>
      <c r="D60" s="107">
        <v>29150.530000000002</v>
      </c>
      <c r="E60" s="107">
        <v>20376.91</v>
      </c>
      <c r="F60" s="107">
        <v>15165.95</v>
      </c>
      <c r="G60" s="107">
        <v>13651.210000000001</v>
      </c>
      <c r="H60" s="107">
        <v>11713.53</v>
      </c>
    </row>
    <row r="61" spans="1:8" hidden="1" x14ac:dyDescent="0.15">
      <c r="A61" s="3">
        <v>74</v>
      </c>
      <c r="B61" s="5"/>
      <c r="C61" s="18">
        <v>25071.65</v>
      </c>
      <c r="D61" s="107">
        <v>29685.83</v>
      </c>
      <c r="E61" s="107">
        <v>20733.07</v>
      </c>
      <c r="F61" s="107">
        <v>15455.33</v>
      </c>
      <c r="G61" s="107">
        <v>13896.070000000002</v>
      </c>
      <c r="H61" s="107">
        <v>11914.400000000001</v>
      </c>
    </row>
    <row r="62" spans="1:8" hidden="1" x14ac:dyDescent="0.15">
      <c r="A62" s="3">
        <v>75</v>
      </c>
      <c r="B62" s="5" t="s">
        <v>12</v>
      </c>
      <c r="C62" s="18">
        <v>26157.620000000003</v>
      </c>
      <c r="D62" s="107">
        <v>30976.91</v>
      </c>
      <c r="E62" s="107">
        <v>21645.73</v>
      </c>
      <c r="F62" s="107">
        <v>16122.6</v>
      </c>
      <c r="G62" s="107">
        <v>14497.62</v>
      </c>
      <c r="H62" s="107">
        <v>12426.380000000001</v>
      </c>
    </row>
    <row r="63" spans="1:8" hidden="1" x14ac:dyDescent="0.15">
      <c r="A63" s="3">
        <v>1</v>
      </c>
      <c r="B63" s="5" t="s">
        <v>13</v>
      </c>
      <c r="C63" s="18">
        <v>1395.49</v>
      </c>
      <c r="D63" s="107">
        <v>1135.79</v>
      </c>
      <c r="E63" s="107">
        <v>824.15000000000009</v>
      </c>
      <c r="F63" s="107">
        <v>646.07000000000005</v>
      </c>
      <c r="G63" s="107">
        <v>557.03</v>
      </c>
      <c r="H63" s="107">
        <v>400.68</v>
      </c>
    </row>
    <row r="64" spans="1:8" hidden="1" x14ac:dyDescent="0.15">
      <c r="A64" s="3">
        <v>2</v>
      </c>
      <c r="B64" s="5" t="s">
        <v>1</v>
      </c>
      <c r="C64" s="18">
        <v>2188.37</v>
      </c>
      <c r="D64" s="107">
        <v>1803.0600000000002</v>
      </c>
      <c r="E64" s="107">
        <v>1313.8700000000001</v>
      </c>
      <c r="F64" s="107">
        <v>1025.02</v>
      </c>
      <c r="G64" s="107">
        <v>868.1400000000001</v>
      </c>
      <c r="H64" s="107">
        <v>646.07000000000005</v>
      </c>
    </row>
    <row r="65" spans="1:15" hidden="1" x14ac:dyDescent="0.15">
      <c r="A65" s="3">
        <v>3</v>
      </c>
      <c r="B65" s="5" t="s">
        <v>14</v>
      </c>
      <c r="C65" s="18">
        <v>3187.9500000000003</v>
      </c>
      <c r="D65" s="107">
        <v>2627.21</v>
      </c>
      <c r="E65" s="107">
        <v>1915.42</v>
      </c>
      <c r="F65" s="107">
        <v>1514.74</v>
      </c>
      <c r="G65" s="107">
        <v>1268.8200000000002</v>
      </c>
      <c r="H65" s="107">
        <v>935.98</v>
      </c>
    </row>
    <row r="66" spans="1:15" hidden="1" x14ac:dyDescent="0.15">
      <c r="A66" s="3">
        <v>1</v>
      </c>
      <c r="B66" s="5" t="s">
        <v>3</v>
      </c>
      <c r="C66" s="18">
        <f t="shared" ref="C66:H67" si="0">+C33*$L$2</f>
        <v>0</v>
      </c>
      <c r="D66" s="18">
        <f t="shared" si="0"/>
        <v>0</v>
      </c>
      <c r="E66" s="18">
        <f t="shared" si="0"/>
        <v>0</v>
      </c>
      <c r="F66" s="18">
        <f t="shared" si="0"/>
        <v>119.25</v>
      </c>
      <c r="G66" s="18">
        <f t="shared" si="0"/>
        <v>119.25</v>
      </c>
      <c r="H66" s="19">
        <f t="shared" si="0"/>
        <v>119.25</v>
      </c>
    </row>
    <row r="67" spans="1:15" ht="14" hidden="1" thickBot="1" x14ac:dyDescent="0.2">
      <c r="A67" s="9">
        <v>1</v>
      </c>
      <c r="B67" s="10" t="s">
        <v>2</v>
      </c>
      <c r="C67" s="25">
        <f t="shared" si="0"/>
        <v>0</v>
      </c>
      <c r="D67" s="25">
        <f t="shared" si="0"/>
        <v>0</v>
      </c>
      <c r="E67" s="25">
        <f t="shared" si="0"/>
        <v>0</v>
      </c>
      <c r="F67" s="25">
        <f t="shared" si="0"/>
        <v>0</v>
      </c>
      <c r="G67" s="25">
        <f t="shared" si="0"/>
        <v>0</v>
      </c>
      <c r="H67" s="26">
        <f t="shared" si="0"/>
        <v>0</v>
      </c>
    </row>
    <row r="68" spans="1:15" ht="14" hidden="1" thickBot="1" x14ac:dyDescent="0.2"/>
    <row r="69" spans="1:15" ht="18" hidden="1" x14ac:dyDescent="0.2">
      <c r="A69" s="288" t="s">
        <v>25</v>
      </c>
      <c r="B69" s="289"/>
      <c r="C69" s="289"/>
      <c r="D69" s="289"/>
      <c r="E69" s="289"/>
      <c r="F69" s="289"/>
      <c r="G69" s="289"/>
      <c r="H69" s="290"/>
    </row>
    <row r="70" spans="1:15" ht="18" hidden="1" x14ac:dyDescent="0.2">
      <c r="A70" s="284" t="s">
        <v>17</v>
      </c>
      <c r="B70" s="285"/>
      <c r="C70" s="285"/>
      <c r="D70" s="285"/>
      <c r="E70" s="285"/>
      <c r="F70" s="285"/>
      <c r="G70" s="285"/>
      <c r="H70" s="286"/>
    </row>
    <row r="71" spans="1:15" hidden="1" x14ac:dyDescent="0.15">
      <c r="A71" s="287" t="s">
        <v>0</v>
      </c>
      <c r="B71" s="283"/>
      <c r="C71" s="283"/>
      <c r="D71" s="283"/>
      <c r="E71" s="283"/>
      <c r="F71" s="283"/>
      <c r="G71" s="283"/>
      <c r="H71" s="12"/>
    </row>
    <row r="72" spans="1:15" hidden="1" x14ac:dyDescent="0.15">
      <c r="A72" s="13" t="s">
        <v>4</v>
      </c>
      <c r="B72" s="14" t="s">
        <v>4</v>
      </c>
      <c r="C72" s="15" t="s">
        <v>26</v>
      </c>
      <c r="D72" s="15" t="s">
        <v>27</v>
      </c>
      <c r="E72" s="15" t="s">
        <v>28</v>
      </c>
      <c r="F72" s="15" t="s">
        <v>29</v>
      </c>
      <c r="G72" s="15" t="s">
        <v>30</v>
      </c>
      <c r="H72" s="16" t="s">
        <v>31</v>
      </c>
    </row>
    <row r="73" spans="1:15" hidden="1" x14ac:dyDescent="0.15">
      <c r="A73" s="13">
        <v>18</v>
      </c>
      <c r="B73" s="17" t="s">
        <v>78</v>
      </c>
      <c r="C73" s="18">
        <v>4794</v>
      </c>
      <c r="D73" s="18">
        <v>2952</v>
      </c>
      <c r="E73" s="18">
        <v>1949</v>
      </c>
      <c r="F73" s="18">
        <v>1401</v>
      </c>
      <c r="G73" s="18">
        <v>993</v>
      </c>
      <c r="H73" s="19">
        <v>779</v>
      </c>
      <c r="J73" s="11"/>
      <c r="K73" s="11"/>
      <c r="L73" s="11"/>
      <c r="M73" s="11"/>
      <c r="N73" s="11"/>
      <c r="O73" s="11"/>
    </row>
    <row r="74" spans="1:15" hidden="1" x14ac:dyDescent="0.15">
      <c r="A74" s="13">
        <v>25</v>
      </c>
      <c r="B74" s="17" t="s">
        <v>5</v>
      </c>
      <c r="C74" s="18">
        <v>5028</v>
      </c>
      <c r="D74" s="18">
        <v>3097</v>
      </c>
      <c r="E74" s="18">
        <v>2156</v>
      </c>
      <c r="F74" s="18">
        <v>1553</v>
      </c>
      <c r="G74" s="18">
        <v>1103</v>
      </c>
      <c r="H74" s="19">
        <v>867</v>
      </c>
      <c r="J74" s="11"/>
      <c r="K74" s="11"/>
      <c r="L74" s="11"/>
      <c r="M74" s="11"/>
      <c r="N74" s="11"/>
      <c r="O74" s="11"/>
    </row>
    <row r="75" spans="1:15" hidden="1" x14ac:dyDescent="0.15">
      <c r="A75" s="13">
        <v>30</v>
      </c>
      <c r="B75" s="17" t="s">
        <v>6</v>
      </c>
      <c r="C75" s="18">
        <v>5200</v>
      </c>
      <c r="D75" s="18">
        <v>3223</v>
      </c>
      <c r="E75" s="18">
        <v>2312</v>
      </c>
      <c r="F75" s="18">
        <v>1743</v>
      </c>
      <c r="G75" s="18">
        <v>1322</v>
      </c>
      <c r="H75" s="19">
        <v>1041</v>
      </c>
      <c r="J75" s="11"/>
      <c r="K75" s="11"/>
      <c r="L75" s="11"/>
      <c r="M75" s="11"/>
      <c r="N75" s="11"/>
      <c r="O75" s="11"/>
    </row>
    <row r="76" spans="1:15" hidden="1" x14ac:dyDescent="0.15">
      <c r="A76" s="13">
        <v>35</v>
      </c>
      <c r="B76" s="17" t="s">
        <v>7</v>
      </c>
      <c r="C76" s="18">
        <v>5816</v>
      </c>
      <c r="D76" s="18">
        <v>3609</v>
      </c>
      <c r="E76" s="18">
        <v>2590</v>
      </c>
      <c r="F76" s="18">
        <v>1951</v>
      </c>
      <c r="G76" s="18">
        <v>1483</v>
      </c>
      <c r="H76" s="19">
        <v>1168</v>
      </c>
      <c r="J76" s="11"/>
      <c r="K76" s="11"/>
      <c r="L76" s="11"/>
      <c r="M76" s="11"/>
      <c r="N76" s="11"/>
      <c r="O76" s="11"/>
    </row>
    <row r="77" spans="1:15" hidden="1" x14ac:dyDescent="0.15">
      <c r="A77" s="13">
        <v>40</v>
      </c>
      <c r="B77" s="17" t="s">
        <v>8</v>
      </c>
      <c r="C77" s="18">
        <v>6733</v>
      </c>
      <c r="D77" s="18">
        <v>4186</v>
      </c>
      <c r="E77" s="18">
        <v>2831</v>
      </c>
      <c r="F77" s="18">
        <v>2168</v>
      </c>
      <c r="G77" s="18">
        <v>1630</v>
      </c>
      <c r="H77" s="19">
        <v>1284</v>
      </c>
      <c r="J77" s="11"/>
      <c r="K77" s="11"/>
      <c r="L77" s="11"/>
      <c r="M77" s="11"/>
      <c r="N77" s="11"/>
      <c r="O77" s="11"/>
    </row>
    <row r="78" spans="1:15" hidden="1" x14ac:dyDescent="0.15">
      <c r="A78" s="13">
        <v>45</v>
      </c>
      <c r="B78" s="17" t="s">
        <v>9</v>
      </c>
      <c r="C78" s="18">
        <v>7517</v>
      </c>
      <c r="D78" s="18">
        <v>4680</v>
      </c>
      <c r="E78" s="18">
        <v>3168</v>
      </c>
      <c r="F78" s="18">
        <v>2425</v>
      </c>
      <c r="G78" s="18">
        <v>1824</v>
      </c>
      <c r="H78" s="19">
        <v>1436</v>
      </c>
      <c r="J78" s="11"/>
      <c r="K78" s="11"/>
      <c r="L78" s="11"/>
      <c r="M78" s="11"/>
      <c r="N78" s="11"/>
      <c r="O78" s="11"/>
    </row>
    <row r="79" spans="1:15" hidden="1" x14ac:dyDescent="0.15">
      <c r="A79" s="13">
        <v>50</v>
      </c>
      <c r="B79" s="17" t="s">
        <v>10</v>
      </c>
      <c r="C79" s="18">
        <v>9772</v>
      </c>
      <c r="D79" s="18">
        <v>5991</v>
      </c>
      <c r="E79" s="18">
        <v>4158</v>
      </c>
      <c r="F79" s="18">
        <v>3164</v>
      </c>
      <c r="G79" s="18">
        <v>2578</v>
      </c>
      <c r="H79" s="19">
        <v>2033</v>
      </c>
      <c r="J79" s="11"/>
      <c r="K79" s="11"/>
      <c r="L79" s="11"/>
      <c r="M79" s="11"/>
      <c r="N79" s="11"/>
      <c r="O79" s="11"/>
    </row>
    <row r="80" spans="1:15" hidden="1" x14ac:dyDescent="0.15">
      <c r="A80" s="13">
        <v>55</v>
      </c>
      <c r="B80" s="17" t="s">
        <v>11</v>
      </c>
      <c r="C80" s="18">
        <v>10394</v>
      </c>
      <c r="D80" s="18">
        <v>6374</v>
      </c>
      <c r="E80" s="18">
        <v>4426</v>
      </c>
      <c r="F80" s="18">
        <v>3365</v>
      </c>
      <c r="G80" s="18">
        <v>2744</v>
      </c>
      <c r="H80" s="19">
        <v>2164</v>
      </c>
      <c r="J80" s="11"/>
      <c r="K80" s="11"/>
      <c r="L80" s="11"/>
      <c r="M80" s="11"/>
      <c r="N80" s="11"/>
      <c r="O80" s="11"/>
    </row>
    <row r="81" spans="1:15" hidden="1" x14ac:dyDescent="0.15">
      <c r="A81" s="13">
        <v>60</v>
      </c>
      <c r="B81" s="17"/>
      <c r="C81" s="18">
        <v>11056</v>
      </c>
      <c r="D81" s="18">
        <v>6945</v>
      </c>
      <c r="E81" s="18">
        <v>4828</v>
      </c>
      <c r="F81" s="18">
        <v>3871</v>
      </c>
      <c r="G81" s="18">
        <v>3307</v>
      </c>
      <c r="H81" s="19">
        <v>2688</v>
      </c>
      <c r="J81" s="11"/>
      <c r="K81" s="11"/>
      <c r="L81" s="11"/>
      <c r="M81" s="11"/>
      <c r="N81" s="11"/>
      <c r="O81" s="11"/>
    </row>
    <row r="82" spans="1:15" hidden="1" x14ac:dyDescent="0.15">
      <c r="A82" s="13">
        <v>61</v>
      </c>
      <c r="B82" s="17"/>
      <c r="C82" s="18">
        <v>11876</v>
      </c>
      <c r="D82" s="18">
        <v>7463</v>
      </c>
      <c r="E82" s="18">
        <v>5187</v>
      </c>
      <c r="F82" s="18">
        <v>4159</v>
      </c>
      <c r="G82" s="18">
        <v>3555</v>
      </c>
      <c r="H82" s="19">
        <v>2886</v>
      </c>
      <c r="J82" s="11"/>
      <c r="K82" s="11"/>
      <c r="L82" s="11"/>
      <c r="M82" s="11"/>
      <c r="N82" s="11"/>
      <c r="O82" s="11"/>
    </row>
    <row r="83" spans="1:15" hidden="1" x14ac:dyDescent="0.15">
      <c r="A83" s="13">
        <v>62</v>
      </c>
      <c r="B83" s="17"/>
      <c r="C83" s="18">
        <v>12994</v>
      </c>
      <c r="D83" s="18">
        <v>8172</v>
      </c>
      <c r="E83" s="18">
        <v>5684</v>
      </c>
      <c r="F83" s="18">
        <v>4557</v>
      </c>
      <c r="G83" s="18">
        <v>3892</v>
      </c>
      <c r="H83" s="19">
        <v>3162</v>
      </c>
      <c r="J83" s="11"/>
      <c r="K83" s="11"/>
      <c r="L83" s="11"/>
      <c r="M83" s="11"/>
      <c r="N83" s="11"/>
      <c r="O83" s="11"/>
    </row>
    <row r="84" spans="1:15" hidden="1" x14ac:dyDescent="0.15">
      <c r="A84" s="13">
        <v>63</v>
      </c>
      <c r="B84" s="17"/>
      <c r="C84" s="18">
        <v>13812</v>
      </c>
      <c r="D84" s="18">
        <v>8687</v>
      </c>
      <c r="E84" s="18">
        <v>6042</v>
      </c>
      <c r="F84" s="18">
        <v>4844</v>
      </c>
      <c r="G84" s="18">
        <v>4139</v>
      </c>
      <c r="H84" s="19">
        <v>3362</v>
      </c>
      <c r="J84" s="11"/>
      <c r="K84" s="11"/>
      <c r="L84" s="11"/>
      <c r="M84" s="11"/>
      <c r="N84" s="11"/>
      <c r="O84" s="11"/>
    </row>
    <row r="85" spans="1:15" hidden="1" x14ac:dyDescent="0.15">
      <c r="A85" s="13">
        <v>64</v>
      </c>
      <c r="B85" s="17"/>
      <c r="C85" s="18">
        <v>14936</v>
      </c>
      <c r="D85" s="18">
        <v>9396</v>
      </c>
      <c r="E85" s="18">
        <v>6539</v>
      </c>
      <c r="F85" s="18">
        <v>5242</v>
      </c>
      <c r="G85" s="18">
        <v>4475</v>
      </c>
      <c r="H85" s="19">
        <v>3639</v>
      </c>
      <c r="J85" s="11"/>
      <c r="K85" s="11"/>
      <c r="L85" s="11"/>
      <c r="M85" s="11"/>
      <c r="N85" s="11"/>
      <c r="O85" s="11"/>
    </row>
    <row r="86" spans="1:15" hidden="1" x14ac:dyDescent="0.15">
      <c r="A86" s="13">
        <v>65</v>
      </c>
      <c r="B86" s="17"/>
      <c r="C86" s="18">
        <v>15651</v>
      </c>
      <c r="D86" s="18">
        <v>12288</v>
      </c>
      <c r="E86" s="18">
        <v>8530</v>
      </c>
      <c r="F86" s="18">
        <v>6629</v>
      </c>
      <c r="G86" s="18">
        <v>5974</v>
      </c>
      <c r="H86" s="19">
        <v>5139</v>
      </c>
      <c r="J86" s="11"/>
      <c r="K86" s="11"/>
      <c r="L86" s="11"/>
      <c r="M86" s="11"/>
      <c r="N86" s="11"/>
      <c r="O86" s="11"/>
    </row>
    <row r="87" spans="1:15" hidden="1" x14ac:dyDescent="0.15">
      <c r="A87" s="13">
        <v>66</v>
      </c>
      <c r="B87" s="17"/>
      <c r="C87" s="18">
        <v>16363</v>
      </c>
      <c r="D87" s="18">
        <v>14275</v>
      </c>
      <c r="E87" s="18">
        <v>9911</v>
      </c>
      <c r="F87" s="18">
        <v>7703</v>
      </c>
      <c r="G87" s="18">
        <v>6942</v>
      </c>
      <c r="H87" s="19">
        <v>5968</v>
      </c>
      <c r="J87" s="11"/>
      <c r="K87" s="11"/>
      <c r="L87" s="11"/>
      <c r="M87" s="11"/>
      <c r="N87" s="11"/>
      <c r="O87" s="11"/>
    </row>
    <row r="88" spans="1:15" hidden="1" x14ac:dyDescent="0.15">
      <c r="A88" s="13">
        <v>67</v>
      </c>
      <c r="B88" s="17"/>
      <c r="C88" s="18">
        <v>17867</v>
      </c>
      <c r="D88" s="18">
        <v>15595</v>
      </c>
      <c r="E88" s="18">
        <v>10826</v>
      </c>
      <c r="F88" s="18">
        <v>8416</v>
      </c>
      <c r="G88" s="18">
        <v>7581</v>
      </c>
      <c r="H88" s="19">
        <v>6521</v>
      </c>
      <c r="J88" s="11"/>
      <c r="K88" s="11"/>
      <c r="L88" s="11"/>
      <c r="M88" s="11"/>
      <c r="N88" s="11"/>
      <c r="O88" s="11"/>
    </row>
    <row r="89" spans="1:15" hidden="1" x14ac:dyDescent="0.15">
      <c r="A89" s="13">
        <v>68</v>
      </c>
      <c r="B89" s="17"/>
      <c r="C89" s="18">
        <v>19780</v>
      </c>
      <c r="D89" s="18">
        <v>17268</v>
      </c>
      <c r="E89" s="18">
        <v>11986</v>
      </c>
      <c r="F89" s="18">
        <v>9320</v>
      </c>
      <c r="G89" s="18">
        <v>8398</v>
      </c>
      <c r="H89" s="19">
        <v>7220</v>
      </c>
      <c r="J89" s="11"/>
      <c r="K89" s="11"/>
      <c r="L89" s="11"/>
      <c r="M89" s="11"/>
      <c r="N89" s="11"/>
      <c r="O89" s="11"/>
    </row>
    <row r="90" spans="1:15" hidden="1" x14ac:dyDescent="0.15">
      <c r="A90" s="13">
        <v>69</v>
      </c>
      <c r="B90" s="17"/>
      <c r="C90" s="18">
        <v>21758</v>
      </c>
      <c r="D90" s="18">
        <v>18999</v>
      </c>
      <c r="E90" s="18">
        <v>13190</v>
      </c>
      <c r="F90" s="18">
        <v>10254</v>
      </c>
      <c r="G90" s="18">
        <v>9240</v>
      </c>
      <c r="H90" s="19">
        <v>7945</v>
      </c>
      <c r="J90" s="11"/>
      <c r="K90" s="11"/>
      <c r="L90" s="11"/>
      <c r="M90" s="11"/>
      <c r="N90" s="11"/>
      <c r="O90" s="11"/>
    </row>
    <row r="91" spans="1:15" hidden="1" x14ac:dyDescent="0.15">
      <c r="A91" s="13">
        <v>70</v>
      </c>
      <c r="B91" s="17"/>
      <c r="C91" s="18">
        <v>25748</v>
      </c>
      <c r="D91" s="18">
        <v>23384</v>
      </c>
      <c r="E91" s="18">
        <v>16061</v>
      </c>
      <c r="F91" s="18">
        <v>12071</v>
      </c>
      <c r="G91" s="18">
        <v>10768</v>
      </c>
      <c r="H91" s="19">
        <v>9345</v>
      </c>
      <c r="J91" s="11"/>
      <c r="K91" s="11"/>
      <c r="L91" s="11"/>
      <c r="M91" s="11"/>
      <c r="N91" s="11"/>
      <c r="O91" s="11"/>
    </row>
    <row r="92" spans="1:15" hidden="1" x14ac:dyDescent="0.15">
      <c r="A92" s="13">
        <v>71</v>
      </c>
      <c r="B92" s="17"/>
      <c r="C92" s="18">
        <v>26759</v>
      </c>
      <c r="D92" s="18">
        <v>24303</v>
      </c>
      <c r="E92" s="18">
        <v>16691</v>
      </c>
      <c r="F92" s="18">
        <v>12545</v>
      </c>
      <c r="G92" s="18">
        <v>11190</v>
      </c>
      <c r="H92" s="19">
        <v>9716</v>
      </c>
      <c r="J92" s="11"/>
      <c r="K92" s="11"/>
      <c r="L92" s="11"/>
      <c r="M92" s="11"/>
      <c r="N92" s="11"/>
      <c r="O92" s="11"/>
    </row>
    <row r="93" spans="1:15" hidden="1" x14ac:dyDescent="0.15">
      <c r="A93" s="13">
        <v>72</v>
      </c>
      <c r="B93" s="17"/>
      <c r="C93" s="18">
        <v>27512</v>
      </c>
      <c r="D93" s="18">
        <v>24990</v>
      </c>
      <c r="E93" s="18">
        <v>17164</v>
      </c>
      <c r="F93" s="18">
        <v>12900</v>
      </c>
      <c r="G93" s="18">
        <v>11507</v>
      </c>
      <c r="H93" s="19">
        <v>9987</v>
      </c>
      <c r="J93" s="11"/>
      <c r="K93" s="11"/>
      <c r="L93" s="11"/>
      <c r="M93" s="11"/>
      <c r="N93" s="11"/>
      <c r="O93" s="11"/>
    </row>
    <row r="94" spans="1:15" hidden="1" x14ac:dyDescent="0.15">
      <c r="A94" s="13">
        <v>73</v>
      </c>
      <c r="B94" s="17"/>
      <c r="C94" s="18">
        <v>28525</v>
      </c>
      <c r="D94" s="18">
        <v>25911</v>
      </c>
      <c r="E94" s="18">
        <v>17793</v>
      </c>
      <c r="F94" s="18">
        <v>13375</v>
      </c>
      <c r="G94" s="18">
        <v>11931</v>
      </c>
      <c r="H94" s="19">
        <v>10356</v>
      </c>
      <c r="J94" s="11"/>
      <c r="K94" s="11"/>
      <c r="L94" s="11"/>
      <c r="M94" s="11"/>
      <c r="N94" s="11"/>
      <c r="O94" s="11"/>
    </row>
    <row r="95" spans="1:15" hidden="1" x14ac:dyDescent="0.15">
      <c r="A95" s="13">
        <v>74</v>
      </c>
      <c r="B95" s="17"/>
      <c r="C95" s="18">
        <v>29026</v>
      </c>
      <c r="D95" s="18">
        <v>26368</v>
      </c>
      <c r="E95" s="18">
        <v>18111</v>
      </c>
      <c r="F95" s="18">
        <v>13609</v>
      </c>
      <c r="G95" s="18">
        <v>12143</v>
      </c>
      <c r="H95" s="19">
        <v>10540</v>
      </c>
      <c r="J95" s="11"/>
      <c r="K95" s="11"/>
      <c r="L95" s="11"/>
      <c r="M95" s="11"/>
      <c r="N95" s="11"/>
      <c r="O95" s="11"/>
    </row>
    <row r="96" spans="1:15" hidden="1" x14ac:dyDescent="0.15">
      <c r="A96" s="13">
        <v>75</v>
      </c>
      <c r="B96" s="17" t="s">
        <v>12</v>
      </c>
      <c r="C96" s="18">
        <v>30287</v>
      </c>
      <c r="D96" s="18">
        <v>27515</v>
      </c>
      <c r="E96" s="18">
        <v>18898</v>
      </c>
      <c r="F96" s="18">
        <v>14204</v>
      </c>
      <c r="G96" s="18">
        <v>12670</v>
      </c>
      <c r="H96" s="19">
        <v>11001</v>
      </c>
      <c r="J96" s="11"/>
      <c r="K96" s="11"/>
      <c r="L96" s="11"/>
      <c r="M96" s="11"/>
      <c r="N96" s="11"/>
      <c r="O96" s="11"/>
    </row>
    <row r="97" spans="1:15" hidden="1" x14ac:dyDescent="0.15">
      <c r="A97" s="13">
        <v>1</v>
      </c>
      <c r="B97" s="17" t="s">
        <v>13</v>
      </c>
      <c r="C97" s="18">
        <v>1660</v>
      </c>
      <c r="D97" s="18">
        <v>1027</v>
      </c>
      <c r="E97" s="18">
        <v>758</v>
      </c>
      <c r="F97" s="18">
        <v>629</v>
      </c>
      <c r="G97" s="18">
        <v>527</v>
      </c>
      <c r="H97" s="19">
        <v>413</v>
      </c>
      <c r="J97" s="11"/>
      <c r="K97" s="11"/>
      <c r="L97" s="11"/>
      <c r="M97" s="11"/>
      <c r="N97" s="11"/>
      <c r="O97" s="11"/>
    </row>
    <row r="98" spans="1:15" hidden="1" x14ac:dyDescent="0.15">
      <c r="A98" s="13">
        <v>2</v>
      </c>
      <c r="B98" s="17" t="s">
        <v>1</v>
      </c>
      <c r="C98" s="18">
        <v>2608</v>
      </c>
      <c r="D98" s="18">
        <v>1634</v>
      </c>
      <c r="E98" s="18">
        <v>1204</v>
      </c>
      <c r="F98" s="18">
        <v>999</v>
      </c>
      <c r="G98" s="18">
        <v>841</v>
      </c>
      <c r="H98" s="19">
        <v>656</v>
      </c>
      <c r="J98" s="11"/>
      <c r="K98" s="11"/>
      <c r="L98" s="11"/>
      <c r="M98" s="11"/>
      <c r="N98" s="11"/>
      <c r="O98" s="11"/>
    </row>
    <row r="99" spans="1:15" hidden="1" x14ac:dyDescent="0.15">
      <c r="A99" s="13">
        <v>3</v>
      </c>
      <c r="B99" s="17" t="s">
        <v>14</v>
      </c>
      <c r="C99" s="18">
        <v>3798</v>
      </c>
      <c r="D99" s="18">
        <v>2395</v>
      </c>
      <c r="E99" s="18">
        <v>1766</v>
      </c>
      <c r="F99" s="18">
        <v>1465</v>
      </c>
      <c r="G99" s="18">
        <v>1234</v>
      </c>
      <c r="H99" s="19">
        <v>961</v>
      </c>
      <c r="J99" s="11"/>
      <c r="K99" s="11"/>
      <c r="L99" s="11"/>
      <c r="M99" s="11"/>
      <c r="N99" s="11"/>
      <c r="O99" s="11"/>
    </row>
    <row r="100" spans="1:15" hidden="1" x14ac:dyDescent="0.15">
      <c r="A100" s="13">
        <v>1</v>
      </c>
      <c r="B100" s="17" t="s">
        <v>3</v>
      </c>
      <c r="C100" s="18">
        <v>0</v>
      </c>
      <c r="D100" s="18">
        <v>0</v>
      </c>
      <c r="E100" s="18">
        <v>0</v>
      </c>
      <c r="F100" s="18">
        <v>225</v>
      </c>
      <c r="G100" s="18">
        <v>225</v>
      </c>
      <c r="H100" s="19">
        <v>225</v>
      </c>
      <c r="J100" s="11"/>
      <c r="K100" s="11"/>
      <c r="L100" s="11"/>
      <c r="M100" s="11"/>
      <c r="N100" s="11"/>
      <c r="O100" s="11"/>
    </row>
    <row r="101" spans="1:15" hidden="1" x14ac:dyDescent="0.15">
      <c r="A101" s="13">
        <v>1</v>
      </c>
      <c r="B101" s="17" t="s">
        <v>2</v>
      </c>
      <c r="C101" s="18">
        <v>0</v>
      </c>
      <c r="D101" s="18">
        <v>0</v>
      </c>
      <c r="E101" s="18">
        <v>0</v>
      </c>
      <c r="F101" s="18">
        <v>0</v>
      </c>
      <c r="G101" s="18">
        <v>0</v>
      </c>
      <c r="H101" s="19">
        <v>0</v>
      </c>
      <c r="J101" s="11"/>
      <c r="K101" s="11"/>
      <c r="L101" s="11"/>
      <c r="M101" s="11"/>
      <c r="N101" s="11"/>
      <c r="O101" s="11"/>
    </row>
    <row r="102" spans="1:15" hidden="1" x14ac:dyDescent="0.15">
      <c r="A102" s="13"/>
      <c r="B102" s="20"/>
      <c r="C102" s="21"/>
      <c r="D102" s="21"/>
      <c r="E102" s="21"/>
      <c r="F102" s="21"/>
      <c r="G102" s="21"/>
      <c r="H102" s="22"/>
    </row>
    <row r="103" spans="1:15" ht="18" hidden="1" x14ac:dyDescent="0.2">
      <c r="A103" s="284" t="s">
        <v>24</v>
      </c>
      <c r="B103" s="285"/>
      <c r="C103" s="285"/>
      <c r="D103" s="285"/>
      <c r="E103" s="285"/>
      <c r="F103" s="285"/>
      <c r="G103" s="285"/>
      <c r="H103" s="286"/>
    </row>
    <row r="104" spans="1:15" hidden="1" x14ac:dyDescent="0.15">
      <c r="A104" s="287" t="s">
        <v>0</v>
      </c>
      <c r="B104" s="283"/>
      <c r="C104" s="283"/>
      <c r="D104" s="283"/>
      <c r="E104" s="283"/>
      <c r="F104" s="283"/>
      <c r="G104" s="283"/>
      <c r="H104" s="12"/>
    </row>
    <row r="105" spans="1:15" hidden="1" x14ac:dyDescent="0.15">
      <c r="A105" s="13" t="s">
        <v>4</v>
      </c>
      <c r="B105" s="14" t="s">
        <v>4</v>
      </c>
      <c r="C105" s="15" t="s">
        <v>26</v>
      </c>
      <c r="D105" s="15" t="s">
        <v>27</v>
      </c>
      <c r="E105" s="15" t="s">
        <v>28</v>
      </c>
      <c r="F105" s="15" t="s">
        <v>29</v>
      </c>
      <c r="G105" s="15" t="s">
        <v>30</v>
      </c>
      <c r="H105" s="16" t="s">
        <v>31</v>
      </c>
    </row>
    <row r="106" spans="1:15" hidden="1" x14ac:dyDescent="0.15">
      <c r="A106" s="13">
        <v>18</v>
      </c>
      <c r="B106" s="17" t="s">
        <v>78</v>
      </c>
      <c r="C106" s="18">
        <f t="shared" ref="C106:H115" si="1">+C73*$L$2</f>
        <v>2540.8200000000002</v>
      </c>
      <c r="D106" s="18">
        <f t="shared" si="1"/>
        <v>1564.5600000000002</v>
      </c>
      <c r="E106" s="18">
        <f t="shared" si="1"/>
        <v>1032.97</v>
      </c>
      <c r="F106" s="18">
        <f t="shared" si="1"/>
        <v>742.53000000000009</v>
      </c>
      <c r="G106" s="18">
        <f t="shared" si="1"/>
        <v>526.29000000000008</v>
      </c>
      <c r="H106" s="19">
        <f t="shared" si="1"/>
        <v>412.87</v>
      </c>
    </row>
    <row r="107" spans="1:15" hidden="1" x14ac:dyDescent="0.15">
      <c r="A107" s="13">
        <v>25</v>
      </c>
      <c r="B107" s="17" t="s">
        <v>5</v>
      </c>
      <c r="C107" s="18">
        <f t="shared" si="1"/>
        <v>2664.84</v>
      </c>
      <c r="D107" s="18">
        <f t="shared" si="1"/>
        <v>1641.41</v>
      </c>
      <c r="E107" s="18">
        <f t="shared" si="1"/>
        <v>1142.68</v>
      </c>
      <c r="F107" s="18">
        <f t="shared" si="1"/>
        <v>823.09</v>
      </c>
      <c r="G107" s="18">
        <f t="shared" si="1"/>
        <v>584.59</v>
      </c>
      <c r="H107" s="19">
        <f t="shared" si="1"/>
        <v>459.51000000000005</v>
      </c>
    </row>
    <row r="108" spans="1:15" hidden="1" x14ac:dyDescent="0.15">
      <c r="A108" s="13">
        <v>30</v>
      </c>
      <c r="B108" s="17" t="s">
        <v>6</v>
      </c>
      <c r="C108" s="18">
        <f t="shared" si="1"/>
        <v>2756</v>
      </c>
      <c r="D108" s="18">
        <f t="shared" si="1"/>
        <v>1708.19</v>
      </c>
      <c r="E108" s="18">
        <f t="shared" si="1"/>
        <v>1225.3600000000001</v>
      </c>
      <c r="F108" s="18">
        <f t="shared" si="1"/>
        <v>923.79000000000008</v>
      </c>
      <c r="G108" s="18">
        <f t="shared" si="1"/>
        <v>700.66000000000008</v>
      </c>
      <c r="H108" s="19">
        <f t="shared" si="1"/>
        <v>551.73</v>
      </c>
    </row>
    <row r="109" spans="1:15" hidden="1" x14ac:dyDescent="0.15">
      <c r="A109" s="13">
        <v>35</v>
      </c>
      <c r="B109" s="17" t="s">
        <v>7</v>
      </c>
      <c r="C109" s="18">
        <f t="shared" si="1"/>
        <v>3082.48</v>
      </c>
      <c r="D109" s="18">
        <f t="shared" si="1"/>
        <v>1912.7700000000002</v>
      </c>
      <c r="E109" s="18">
        <f t="shared" si="1"/>
        <v>1372.7</v>
      </c>
      <c r="F109" s="18">
        <f t="shared" si="1"/>
        <v>1034.03</v>
      </c>
      <c r="G109" s="18">
        <f t="shared" si="1"/>
        <v>785.99</v>
      </c>
      <c r="H109" s="19">
        <f t="shared" si="1"/>
        <v>619.04000000000008</v>
      </c>
    </row>
    <row r="110" spans="1:15" hidden="1" x14ac:dyDescent="0.15">
      <c r="A110" s="13">
        <v>40</v>
      </c>
      <c r="B110" s="17" t="s">
        <v>8</v>
      </c>
      <c r="C110" s="18">
        <f t="shared" si="1"/>
        <v>3568.4900000000002</v>
      </c>
      <c r="D110" s="18">
        <f t="shared" si="1"/>
        <v>2218.58</v>
      </c>
      <c r="E110" s="18">
        <f t="shared" si="1"/>
        <v>1500.43</v>
      </c>
      <c r="F110" s="18">
        <f t="shared" si="1"/>
        <v>1149.04</v>
      </c>
      <c r="G110" s="18">
        <f t="shared" si="1"/>
        <v>863.90000000000009</v>
      </c>
      <c r="H110" s="19">
        <f t="shared" si="1"/>
        <v>680.52</v>
      </c>
    </row>
    <row r="111" spans="1:15" hidden="1" x14ac:dyDescent="0.15">
      <c r="A111" s="13">
        <v>45</v>
      </c>
      <c r="B111" s="17" t="s">
        <v>9</v>
      </c>
      <c r="C111" s="18">
        <f t="shared" si="1"/>
        <v>3984.01</v>
      </c>
      <c r="D111" s="18">
        <f t="shared" si="1"/>
        <v>2480.4</v>
      </c>
      <c r="E111" s="18">
        <f t="shared" si="1"/>
        <v>1679.0400000000002</v>
      </c>
      <c r="F111" s="18">
        <f t="shared" si="1"/>
        <v>1285.25</v>
      </c>
      <c r="G111" s="18">
        <f t="shared" si="1"/>
        <v>966.72</v>
      </c>
      <c r="H111" s="19">
        <f t="shared" si="1"/>
        <v>761.08</v>
      </c>
    </row>
    <row r="112" spans="1:15" hidden="1" x14ac:dyDescent="0.15">
      <c r="A112" s="13">
        <v>50</v>
      </c>
      <c r="B112" s="17" t="s">
        <v>10</v>
      </c>
      <c r="C112" s="18">
        <f t="shared" si="1"/>
        <v>5179.16</v>
      </c>
      <c r="D112" s="18">
        <f t="shared" si="1"/>
        <v>3175.23</v>
      </c>
      <c r="E112" s="18">
        <f t="shared" si="1"/>
        <v>2203.7400000000002</v>
      </c>
      <c r="F112" s="18">
        <f t="shared" si="1"/>
        <v>1676.92</v>
      </c>
      <c r="G112" s="18">
        <f t="shared" si="1"/>
        <v>1366.3400000000001</v>
      </c>
      <c r="H112" s="19">
        <f t="shared" si="1"/>
        <v>1077.49</v>
      </c>
    </row>
    <row r="113" spans="1:8" hidden="1" x14ac:dyDescent="0.15">
      <c r="A113" s="13">
        <v>55</v>
      </c>
      <c r="B113" s="17" t="s">
        <v>11</v>
      </c>
      <c r="C113" s="18">
        <f t="shared" si="1"/>
        <v>5508.8200000000006</v>
      </c>
      <c r="D113" s="18">
        <f t="shared" si="1"/>
        <v>3378.2200000000003</v>
      </c>
      <c r="E113" s="18">
        <f t="shared" si="1"/>
        <v>2345.7800000000002</v>
      </c>
      <c r="F113" s="18">
        <f t="shared" si="1"/>
        <v>1783.45</v>
      </c>
      <c r="G113" s="18">
        <f t="shared" si="1"/>
        <v>1454.3200000000002</v>
      </c>
      <c r="H113" s="19">
        <f t="shared" si="1"/>
        <v>1146.92</v>
      </c>
    </row>
    <row r="114" spans="1:8" hidden="1" x14ac:dyDescent="0.15">
      <c r="A114" s="13">
        <v>60</v>
      </c>
      <c r="B114" s="17"/>
      <c r="C114" s="18">
        <f t="shared" si="1"/>
        <v>5859.68</v>
      </c>
      <c r="D114" s="18">
        <f t="shared" si="1"/>
        <v>3680.8500000000004</v>
      </c>
      <c r="E114" s="18">
        <f t="shared" si="1"/>
        <v>2558.84</v>
      </c>
      <c r="F114" s="18">
        <f t="shared" si="1"/>
        <v>2051.63</v>
      </c>
      <c r="G114" s="18">
        <f t="shared" si="1"/>
        <v>1752.71</v>
      </c>
      <c r="H114" s="19">
        <f t="shared" si="1"/>
        <v>1424.64</v>
      </c>
    </row>
    <row r="115" spans="1:8" hidden="1" x14ac:dyDescent="0.15">
      <c r="A115" s="13">
        <v>61</v>
      </c>
      <c r="B115" s="17"/>
      <c r="C115" s="18">
        <f t="shared" si="1"/>
        <v>6294.2800000000007</v>
      </c>
      <c r="D115" s="18">
        <f t="shared" si="1"/>
        <v>3955.3900000000003</v>
      </c>
      <c r="E115" s="18">
        <f t="shared" si="1"/>
        <v>2749.11</v>
      </c>
      <c r="F115" s="18">
        <f t="shared" si="1"/>
        <v>2204.27</v>
      </c>
      <c r="G115" s="18">
        <f t="shared" si="1"/>
        <v>1884.15</v>
      </c>
      <c r="H115" s="19">
        <f t="shared" si="1"/>
        <v>1529.5800000000002</v>
      </c>
    </row>
    <row r="116" spans="1:8" hidden="1" x14ac:dyDescent="0.15">
      <c r="A116" s="13">
        <v>62</v>
      </c>
      <c r="B116" s="17"/>
      <c r="C116" s="18">
        <f t="shared" ref="C116:H125" si="2">+C83*$L$2</f>
        <v>6886.8200000000006</v>
      </c>
      <c r="D116" s="18">
        <f t="shared" si="2"/>
        <v>4331.16</v>
      </c>
      <c r="E116" s="18">
        <f t="shared" si="2"/>
        <v>3012.52</v>
      </c>
      <c r="F116" s="18">
        <f t="shared" si="2"/>
        <v>2415.21</v>
      </c>
      <c r="G116" s="18">
        <f t="shared" si="2"/>
        <v>2062.7600000000002</v>
      </c>
      <c r="H116" s="19">
        <f t="shared" si="2"/>
        <v>1675.8600000000001</v>
      </c>
    </row>
    <row r="117" spans="1:8" hidden="1" x14ac:dyDescent="0.15">
      <c r="A117" s="13">
        <v>63</v>
      </c>
      <c r="B117" s="17"/>
      <c r="C117" s="18">
        <f t="shared" si="2"/>
        <v>7320.3600000000006</v>
      </c>
      <c r="D117" s="18">
        <f t="shared" si="2"/>
        <v>4604.1100000000006</v>
      </c>
      <c r="E117" s="18">
        <f t="shared" si="2"/>
        <v>3202.26</v>
      </c>
      <c r="F117" s="18">
        <f t="shared" si="2"/>
        <v>2567.3200000000002</v>
      </c>
      <c r="G117" s="18">
        <f t="shared" si="2"/>
        <v>2193.67</v>
      </c>
      <c r="H117" s="19">
        <f t="shared" si="2"/>
        <v>1781.8600000000001</v>
      </c>
    </row>
    <row r="118" spans="1:8" hidden="1" x14ac:dyDescent="0.15">
      <c r="A118" s="13">
        <v>64</v>
      </c>
      <c r="B118" s="17"/>
      <c r="C118" s="18">
        <f t="shared" si="2"/>
        <v>7916.0800000000008</v>
      </c>
      <c r="D118" s="18">
        <f t="shared" si="2"/>
        <v>4979.88</v>
      </c>
      <c r="E118" s="18">
        <f t="shared" si="2"/>
        <v>3465.67</v>
      </c>
      <c r="F118" s="18">
        <f t="shared" si="2"/>
        <v>2778.26</v>
      </c>
      <c r="G118" s="18">
        <f t="shared" si="2"/>
        <v>2371.75</v>
      </c>
      <c r="H118" s="19">
        <f t="shared" si="2"/>
        <v>1928.67</v>
      </c>
    </row>
    <row r="119" spans="1:8" hidden="1" x14ac:dyDescent="0.15">
      <c r="A119" s="13">
        <v>65</v>
      </c>
      <c r="B119" s="17"/>
      <c r="C119" s="18">
        <f t="shared" si="2"/>
        <v>8295.0300000000007</v>
      </c>
      <c r="D119" s="18">
        <f t="shared" si="2"/>
        <v>6512.64</v>
      </c>
      <c r="E119" s="18">
        <f t="shared" si="2"/>
        <v>4520.9000000000005</v>
      </c>
      <c r="F119" s="18">
        <f t="shared" si="2"/>
        <v>3513.3700000000003</v>
      </c>
      <c r="G119" s="18">
        <f t="shared" si="2"/>
        <v>3166.2200000000003</v>
      </c>
      <c r="H119" s="19">
        <f t="shared" si="2"/>
        <v>2723.67</v>
      </c>
    </row>
    <row r="120" spans="1:8" hidden="1" x14ac:dyDescent="0.15">
      <c r="A120" s="13">
        <v>66</v>
      </c>
      <c r="B120" s="17"/>
      <c r="C120" s="18">
        <f t="shared" si="2"/>
        <v>8672.3900000000012</v>
      </c>
      <c r="D120" s="18">
        <f t="shared" si="2"/>
        <v>7565.75</v>
      </c>
      <c r="E120" s="18">
        <f t="shared" si="2"/>
        <v>5252.83</v>
      </c>
      <c r="F120" s="18">
        <f t="shared" si="2"/>
        <v>4082.59</v>
      </c>
      <c r="G120" s="18">
        <f t="shared" si="2"/>
        <v>3679.26</v>
      </c>
      <c r="H120" s="19">
        <f t="shared" si="2"/>
        <v>3163.04</v>
      </c>
    </row>
    <row r="121" spans="1:8" hidden="1" x14ac:dyDescent="0.15">
      <c r="A121" s="13">
        <v>67</v>
      </c>
      <c r="B121" s="17"/>
      <c r="C121" s="18">
        <f t="shared" si="2"/>
        <v>9469.51</v>
      </c>
      <c r="D121" s="18">
        <f t="shared" si="2"/>
        <v>8265.35</v>
      </c>
      <c r="E121" s="18">
        <f t="shared" si="2"/>
        <v>5737.7800000000007</v>
      </c>
      <c r="F121" s="18">
        <f t="shared" si="2"/>
        <v>4460.4800000000005</v>
      </c>
      <c r="G121" s="18">
        <f t="shared" si="2"/>
        <v>4017.9300000000003</v>
      </c>
      <c r="H121" s="19">
        <f t="shared" si="2"/>
        <v>3456.13</v>
      </c>
    </row>
    <row r="122" spans="1:8" hidden="1" x14ac:dyDescent="0.15">
      <c r="A122" s="13">
        <v>68</v>
      </c>
      <c r="B122" s="17"/>
      <c r="C122" s="18">
        <f t="shared" si="2"/>
        <v>10483.4</v>
      </c>
      <c r="D122" s="18">
        <f t="shared" si="2"/>
        <v>9152.0400000000009</v>
      </c>
      <c r="E122" s="18">
        <f t="shared" si="2"/>
        <v>6352.58</v>
      </c>
      <c r="F122" s="18">
        <f t="shared" si="2"/>
        <v>4939.6000000000004</v>
      </c>
      <c r="G122" s="18">
        <f t="shared" si="2"/>
        <v>4450.9400000000005</v>
      </c>
      <c r="H122" s="19">
        <f t="shared" si="2"/>
        <v>3826.6000000000004</v>
      </c>
    </row>
    <row r="123" spans="1:8" hidden="1" x14ac:dyDescent="0.15">
      <c r="A123" s="13">
        <v>69</v>
      </c>
      <c r="B123" s="17"/>
      <c r="C123" s="18">
        <f t="shared" si="2"/>
        <v>11531.74</v>
      </c>
      <c r="D123" s="18">
        <f t="shared" si="2"/>
        <v>10069.470000000001</v>
      </c>
      <c r="E123" s="18">
        <f t="shared" si="2"/>
        <v>6990.7000000000007</v>
      </c>
      <c r="F123" s="18">
        <f t="shared" si="2"/>
        <v>5434.62</v>
      </c>
      <c r="G123" s="18">
        <f t="shared" si="2"/>
        <v>4897.2</v>
      </c>
      <c r="H123" s="19">
        <f t="shared" si="2"/>
        <v>4210.8500000000004</v>
      </c>
    </row>
    <row r="124" spans="1:8" hidden="1" x14ac:dyDescent="0.15">
      <c r="A124" s="13">
        <v>70</v>
      </c>
      <c r="B124" s="17"/>
      <c r="C124" s="18">
        <f t="shared" si="2"/>
        <v>13646.44</v>
      </c>
      <c r="D124" s="18">
        <f t="shared" si="2"/>
        <v>12393.52</v>
      </c>
      <c r="E124" s="18">
        <f t="shared" si="2"/>
        <v>8512.33</v>
      </c>
      <c r="F124" s="18">
        <f t="shared" si="2"/>
        <v>6397.63</v>
      </c>
      <c r="G124" s="18">
        <f t="shared" si="2"/>
        <v>5707.04</v>
      </c>
      <c r="H124" s="19">
        <f t="shared" si="2"/>
        <v>4952.8500000000004</v>
      </c>
    </row>
    <row r="125" spans="1:8" hidden="1" x14ac:dyDescent="0.15">
      <c r="A125" s="13">
        <v>71</v>
      </c>
      <c r="B125" s="17"/>
      <c r="C125" s="18">
        <f t="shared" si="2"/>
        <v>14182.27</v>
      </c>
      <c r="D125" s="18">
        <f t="shared" si="2"/>
        <v>12880.59</v>
      </c>
      <c r="E125" s="18">
        <f t="shared" si="2"/>
        <v>8846.23</v>
      </c>
      <c r="F125" s="18">
        <f t="shared" si="2"/>
        <v>6648.85</v>
      </c>
      <c r="G125" s="18">
        <f t="shared" si="2"/>
        <v>5930.7000000000007</v>
      </c>
      <c r="H125" s="19">
        <f t="shared" si="2"/>
        <v>5149.4800000000005</v>
      </c>
    </row>
    <row r="126" spans="1:8" hidden="1" x14ac:dyDescent="0.15">
      <c r="A126" s="13">
        <v>72</v>
      </c>
      <c r="B126" s="17"/>
      <c r="C126" s="18">
        <f t="shared" ref="C126:H134" si="3">+C93*$L$2</f>
        <v>14581.36</v>
      </c>
      <c r="D126" s="18">
        <f t="shared" si="3"/>
        <v>13244.7</v>
      </c>
      <c r="E126" s="18">
        <f t="shared" si="3"/>
        <v>9096.92</v>
      </c>
      <c r="F126" s="18">
        <f t="shared" si="3"/>
        <v>6837</v>
      </c>
      <c r="G126" s="18">
        <f t="shared" si="3"/>
        <v>6098.71</v>
      </c>
      <c r="H126" s="19">
        <f t="shared" si="3"/>
        <v>5293.1100000000006</v>
      </c>
    </row>
    <row r="127" spans="1:8" hidden="1" x14ac:dyDescent="0.15">
      <c r="A127" s="13">
        <v>73</v>
      </c>
      <c r="B127" s="17"/>
      <c r="C127" s="18">
        <f t="shared" si="3"/>
        <v>15118.25</v>
      </c>
      <c r="D127" s="18">
        <f t="shared" si="3"/>
        <v>13732.83</v>
      </c>
      <c r="E127" s="18">
        <f t="shared" si="3"/>
        <v>9430.2900000000009</v>
      </c>
      <c r="F127" s="18">
        <f t="shared" si="3"/>
        <v>7088.75</v>
      </c>
      <c r="G127" s="18">
        <f t="shared" si="3"/>
        <v>6323.43</v>
      </c>
      <c r="H127" s="19">
        <f t="shared" si="3"/>
        <v>5488.68</v>
      </c>
    </row>
    <row r="128" spans="1:8" hidden="1" x14ac:dyDescent="0.15">
      <c r="A128" s="13">
        <v>74</v>
      </c>
      <c r="B128" s="17"/>
      <c r="C128" s="18">
        <f t="shared" si="3"/>
        <v>15383.78</v>
      </c>
      <c r="D128" s="18">
        <f t="shared" si="3"/>
        <v>13975.04</v>
      </c>
      <c r="E128" s="18">
        <f t="shared" si="3"/>
        <v>9598.83</v>
      </c>
      <c r="F128" s="18">
        <f t="shared" si="3"/>
        <v>7212.77</v>
      </c>
      <c r="G128" s="18">
        <f t="shared" si="3"/>
        <v>6435.79</v>
      </c>
      <c r="H128" s="19">
        <f t="shared" si="3"/>
        <v>5586.2000000000007</v>
      </c>
    </row>
    <row r="129" spans="1:15" hidden="1" x14ac:dyDescent="0.15">
      <c r="A129" s="13">
        <v>75</v>
      </c>
      <c r="B129" s="17" t="s">
        <v>12</v>
      </c>
      <c r="C129" s="18">
        <f t="shared" si="3"/>
        <v>16052.11</v>
      </c>
      <c r="D129" s="18">
        <f t="shared" si="3"/>
        <v>14582.95</v>
      </c>
      <c r="E129" s="18">
        <f t="shared" si="3"/>
        <v>10015.94</v>
      </c>
      <c r="F129" s="18">
        <f t="shared" si="3"/>
        <v>7528.1200000000008</v>
      </c>
      <c r="G129" s="18">
        <f t="shared" si="3"/>
        <v>6715.1</v>
      </c>
      <c r="H129" s="19">
        <f t="shared" si="3"/>
        <v>5830.5300000000007</v>
      </c>
    </row>
    <row r="130" spans="1:15" hidden="1" x14ac:dyDescent="0.15">
      <c r="A130" s="13">
        <v>1</v>
      </c>
      <c r="B130" s="17" t="s">
        <v>13</v>
      </c>
      <c r="C130" s="18">
        <f t="shared" si="3"/>
        <v>879.80000000000007</v>
      </c>
      <c r="D130" s="18">
        <f t="shared" si="3"/>
        <v>544.31000000000006</v>
      </c>
      <c r="E130" s="18">
        <f t="shared" si="3"/>
        <v>401.74</v>
      </c>
      <c r="F130" s="18">
        <f t="shared" si="3"/>
        <v>333.37</v>
      </c>
      <c r="G130" s="18">
        <f t="shared" si="3"/>
        <v>279.31</v>
      </c>
      <c r="H130" s="19">
        <f t="shared" si="3"/>
        <v>218.89000000000001</v>
      </c>
    </row>
    <row r="131" spans="1:15" hidden="1" x14ac:dyDescent="0.15">
      <c r="A131" s="13">
        <v>2</v>
      </c>
      <c r="B131" s="17" t="s">
        <v>1</v>
      </c>
      <c r="C131" s="18">
        <f t="shared" si="3"/>
        <v>1382.24</v>
      </c>
      <c r="D131" s="18">
        <f t="shared" si="3"/>
        <v>866.0200000000001</v>
      </c>
      <c r="E131" s="18">
        <f t="shared" si="3"/>
        <v>638.12</v>
      </c>
      <c r="F131" s="18">
        <f t="shared" si="3"/>
        <v>529.47</v>
      </c>
      <c r="G131" s="18">
        <f t="shared" si="3"/>
        <v>445.73</v>
      </c>
      <c r="H131" s="19">
        <f t="shared" si="3"/>
        <v>347.68</v>
      </c>
    </row>
    <row r="132" spans="1:15" hidden="1" x14ac:dyDescent="0.15">
      <c r="A132" s="13">
        <v>3</v>
      </c>
      <c r="B132" s="17" t="s">
        <v>14</v>
      </c>
      <c r="C132" s="18">
        <f t="shared" si="3"/>
        <v>2012.94</v>
      </c>
      <c r="D132" s="18">
        <f t="shared" si="3"/>
        <v>1269.3500000000001</v>
      </c>
      <c r="E132" s="18">
        <f t="shared" si="3"/>
        <v>935.98</v>
      </c>
      <c r="F132" s="18">
        <f t="shared" si="3"/>
        <v>776.45</v>
      </c>
      <c r="G132" s="18">
        <f t="shared" si="3"/>
        <v>654.02</v>
      </c>
      <c r="H132" s="19">
        <f t="shared" si="3"/>
        <v>509.33000000000004</v>
      </c>
    </row>
    <row r="133" spans="1:15" hidden="1" x14ac:dyDescent="0.15">
      <c r="A133" s="13">
        <v>1</v>
      </c>
      <c r="B133" s="17" t="s">
        <v>3</v>
      </c>
      <c r="C133" s="18">
        <f t="shared" si="3"/>
        <v>0</v>
      </c>
      <c r="D133" s="18">
        <f t="shared" si="3"/>
        <v>0</v>
      </c>
      <c r="E133" s="18">
        <f t="shared" si="3"/>
        <v>0</v>
      </c>
      <c r="F133" s="18">
        <f t="shared" si="3"/>
        <v>119.25</v>
      </c>
      <c r="G133" s="18">
        <f t="shared" si="3"/>
        <v>119.25</v>
      </c>
      <c r="H133" s="19">
        <f t="shared" si="3"/>
        <v>119.25</v>
      </c>
    </row>
    <row r="134" spans="1:15" ht="14" hidden="1" thickBot="1" x14ac:dyDescent="0.2">
      <c r="A134" s="23">
        <v>1</v>
      </c>
      <c r="B134" s="24" t="s">
        <v>2</v>
      </c>
      <c r="C134" s="25">
        <f t="shared" si="3"/>
        <v>0</v>
      </c>
      <c r="D134" s="25">
        <f t="shared" si="3"/>
        <v>0</v>
      </c>
      <c r="E134" s="25">
        <f t="shared" si="3"/>
        <v>0</v>
      </c>
      <c r="F134" s="25">
        <f t="shared" si="3"/>
        <v>0</v>
      </c>
      <c r="G134" s="25">
        <f t="shared" si="3"/>
        <v>0</v>
      </c>
      <c r="H134" s="26">
        <f t="shared" si="3"/>
        <v>0</v>
      </c>
    </row>
    <row r="135" spans="1:15" ht="14" hidden="1" thickBot="1" x14ac:dyDescent="0.2"/>
    <row r="136" spans="1:15" ht="18" hidden="1" x14ac:dyDescent="0.2">
      <c r="A136" s="280" t="s">
        <v>87</v>
      </c>
      <c r="B136" s="281"/>
      <c r="C136" s="281"/>
      <c r="D136" s="281"/>
      <c r="E136" s="281"/>
      <c r="F136" s="281"/>
      <c r="G136" s="281"/>
      <c r="H136" s="282"/>
    </row>
    <row r="137" spans="1:15" ht="18" hidden="1" x14ac:dyDescent="0.2">
      <c r="A137" s="277" t="s">
        <v>17</v>
      </c>
      <c r="B137" s="278"/>
      <c r="C137" s="278"/>
      <c r="D137" s="278"/>
      <c r="E137" s="278"/>
      <c r="F137" s="278"/>
      <c r="G137" s="278"/>
      <c r="H137" s="279"/>
    </row>
    <row r="138" spans="1:15" hidden="1" x14ac:dyDescent="0.15">
      <c r="A138" s="275" t="s">
        <v>0</v>
      </c>
      <c r="B138" s="276"/>
      <c r="C138" s="276"/>
      <c r="D138" s="276"/>
      <c r="E138" s="276"/>
      <c r="F138" s="276"/>
      <c r="G138" s="276"/>
      <c r="H138" s="2"/>
      <c r="I138" s="29" t="s">
        <v>124</v>
      </c>
    </row>
    <row r="139" spans="1:15" hidden="1" x14ac:dyDescent="0.15">
      <c r="A139" s="3" t="s">
        <v>4</v>
      </c>
      <c r="B139" s="4" t="s">
        <v>4</v>
      </c>
      <c r="C139" s="15" t="s">
        <v>32</v>
      </c>
      <c r="D139" s="15" t="s">
        <v>33</v>
      </c>
      <c r="E139" s="15" t="s">
        <v>34</v>
      </c>
      <c r="F139" s="15" t="s">
        <v>35</v>
      </c>
      <c r="G139" s="15" t="s">
        <v>36</v>
      </c>
      <c r="H139" s="16" t="s">
        <v>37</v>
      </c>
    </row>
    <row r="140" spans="1:15" ht="15" hidden="1" x14ac:dyDescent="0.15">
      <c r="A140" s="3">
        <v>18</v>
      </c>
      <c r="B140" s="5" t="s">
        <v>78</v>
      </c>
      <c r="C140" s="31">
        <v>4209</v>
      </c>
      <c r="D140" s="105">
        <v>3551</v>
      </c>
      <c r="E140" s="105">
        <v>2780</v>
      </c>
      <c r="F140" s="105">
        <v>2126</v>
      </c>
      <c r="G140" s="105">
        <v>1854</v>
      </c>
      <c r="H140" s="105">
        <v>1389</v>
      </c>
      <c r="J140" s="11"/>
      <c r="K140" s="11"/>
      <c r="L140" s="11"/>
      <c r="M140" s="11"/>
      <c r="N140" s="11"/>
      <c r="O140" s="11"/>
    </row>
    <row r="141" spans="1:15" ht="15" hidden="1" x14ac:dyDescent="0.15">
      <c r="A141" s="3">
        <v>25</v>
      </c>
      <c r="B141" s="5" t="s">
        <v>5</v>
      </c>
      <c r="C141" s="31">
        <v>4670</v>
      </c>
      <c r="D141" s="105">
        <v>3900</v>
      </c>
      <c r="E141" s="105">
        <v>3127</v>
      </c>
      <c r="F141" s="105">
        <v>2393</v>
      </c>
      <c r="G141" s="105">
        <v>2047</v>
      </c>
      <c r="H141" s="105">
        <v>1545</v>
      </c>
      <c r="J141" s="11"/>
      <c r="K141" s="11"/>
      <c r="L141" s="11"/>
      <c r="M141" s="11"/>
      <c r="N141" s="11"/>
      <c r="O141" s="11"/>
    </row>
    <row r="142" spans="1:15" ht="15" hidden="1" x14ac:dyDescent="0.15">
      <c r="A142" s="3">
        <v>30</v>
      </c>
      <c r="B142" s="5" t="s">
        <v>6</v>
      </c>
      <c r="C142" s="31">
        <v>5368</v>
      </c>
      <c r="D142" s="105">
        <v>4479</v>
      </c>
      <c r="E142" s="105">
        <v>3668</v>
      </c>
      <c r="F142" s="105">
        <v>2780</v>
      </c>
      <c r="G142" s="105">
        <v>2393</v>
      </c>
      <c r="H142" s="105">
        <v>1816</v>
      </c>
      <c r="J142" s="11"/>
      <c r="K142" s="11"/>
      <c r="L142" s="11"/>
      <c r="M142" s="11"/>
      <c r="N142" s="11"/>
      <c r="O142" s="11"/>
    </row>
    <row r="143" spans="1:15" ht="15" hidden="1" x14ac:dyDescent="0.15">
      <c r="A143" s="3">
        <v>35</v>
      </c>
      <c r="B143" s="5" t="s">
        <v>7</v>
      </c>
      <c r="C143" s="31">
        <v>5945</v>
      </c>
      <c r="D143" s="105">
        <v>4943</v>
      </c>
      <c r="E143" s="105">
        <v>4131</v>
      </c>
      <c r="F143" s="105">
        <v>3090</v>
      </c>
      <c r="G143" s="105">
        <v>2664</v>
      </c>
      <c r="H143" s="105">
        <v>2006</v>
      </c>
      <c r="J143" s="11"/>
      <c r="K143" s="11"/>
      <c r="L143" s="11"/>
      <c r="M143" s="11"/>
      <c r="N143" s="11"/>
      <c r="O143" s="11"/>
    </row>
    <row r="144" spans="1:15" ht="15" hidden="1" x14ac:dyDescent="0.15">
      <c r="A144" s="3">
        <v>40</v>
      </c>
      <c r="B144" s="5" t="s">
        <v>8</v>
      </c>
      <c r="C144" s="31">
        <v>6718</v>
      </c>
      <c r="D144" s="105">
        <v>5520</v>
      </c>
      <c r="E144" s="105">
        <v>4711</v>
      </c>
      <c r="F144" s="105">
        <v>3477</v>
      </c>
      <c r="G144" s="105">
        <v>3012</v>
      </c>
      <c r="H144" s="105">
        <v>2279</v>
      </c>
      <c r="J144" s="11"/>
      <c r="K144" s="11"/>
      <c r="L144" s="11"/>
      <c r="M144" s="11"/>
      <c r="N144" s="11"/>
      <c r="O144" s="11"/>
    </row>
    <row r="145" spans="1:15" ht="15" hidden="1" x14ac:dyDescent="0.15">
      <c r="A145" s="3">
        <v>45</v>
      </c>
      <c r="B145" s="5" t="s">
        <v>9</v>
      </c>
      <c r="C145" s="31">
        <v>7798</v>
      </c>
      <c r="D145" s="105">
        <v>6371</v>
      </c>
      <c r="E145" s="105">
        <v>5520</v>
      </c>
      <c r="F145" s="105">
        <v>4054</v>
      </c>
      <c r="G145" s="105">
        <v>3514</v>
      </c>
      <c r="H145" s="105">
        <v>2626</v>
      </c>
      <c r="J145" s="11"/>
      <c r="K145" s="11"/>
      <c r="L145" s="11"/>
      <c r="M145" s="11"/>
      <c r="N145" s="11"/>
      <c r="O145" s="11"/>
    </row>
    <row r="146" spans="1:15" ht="15" hidden="1" x14ac:dyDescent="0.15">
      <c r="A146" s="3">
        <v>50</v>
      </c>
      <c r="B146" s="5" t="s">
        <v>10</v>
      </c>
      <c r="C146" s="31">
        <v>8531</v>
      </c>
      <c r="D146" s="105">
        <v>6951</v>
      </c>
      <c r="E146" s="105">
        <v>6062</v>
      </c>
      <c r="F146" s="105">
        <v>4441</v>
      </c>
      <c r="G146" s="105">
        <v>3823</v>
      </c>
      <c r="H146" s="105">
        <v>2896</v>
      </c>
      <c r="J146" s="11"/>
      <c r="K146" s="11"/>
      <c r="L146" s="11"/>
      <c r="M146" s="11"/>
      <c r="N146" s="11"/>
      <c r="O146" s="11"/>
    </row>
    <row r="147" spans="1:15" ht="15" hidden="1" x14ac:dyDescent="0.15">
      <c r="A147" s="3">
        <v>55</v>
      </c>
      <c r="B147" s="5" t="s">
        <v>11</v>
      </c>
      <c r="C147" s="31">
        <v>10038</v>
      </c>
      <c r="D147" s="105">
        <v>8184</v>
      </c>
      <c r="E147" s="105">
        <v>7256</v>
      </c>
      <c r="F147" s="105">
        <v>5251</v>
      </c>
      <c r="G147" s="105">
        <v>4556</v>
      </c>
      <c r="H147" s="105">
        <v>3399</v>
      </c>
      <c r="J147" s="11"/>
      <c r="K147" s="11"/>
      <c r="L147" s="11"/>
      <c r="M147" s="11"/>
      <c r="N147" s="11"/>
      <c r="O147" s="11"/>
    </row>
    <row r="148" spans="1:15" ht="15" hidden="1" x14ac:dyDescent="0.15">
      <c r="A148" s="3">
        <v>60</v>
      </c>
      <c r="B148" s="5"/>
      <c r="C148" s="31">
        <v>10617</v>
      </c>
      <c r="D148" s="105">
        <v>8571</v>
      </c>
      <c r="E148" s="105">
        <v>7760</v>
      </c>
      <c r="F148" s="105">
        <v>5560</v>
      </c>
      <c r="G148" s="105">
        <v>4827</v>
      </c>
      <c r="H148" s="105">
        <v>3591</v>
      </c>
      <c r="J148" s="11"/>
      <c r="K148" s="11"/>
      <c r="L148" s="11"/>
      <c r="M148" s="11"/>
      <c r="N148" s="11"/>
      <c r="O148" s="11"/>
    </row>
    <row r="149" spans="1:15" ht="15" hidden="1" x14ac:dyDescent="0.15">
      <c r="A149" s="3">
        <v>61</v>
      </c>
      <c r="B149" s="5"/>
      <c r="C149" s="31">
        <v>11929</v>
      </c>
      <c r="D149" s="105">
        <v>9652</v>
      </c>
      <c r="E149" s="105">
        <v>8725</v>
      </c>
      <c r="F149" s="105">
        <v>6294</v>
      </c>
      <c r="G149" s="105">
        <v>5406</v>
      </c>
      <c r="H149" s="105">
        <v>4054</v>
      </c>
      <c r="J149" s="11"/>
      <c r="K149" s="11"/>
      <c r="L149" s="11"/>
      <c r="M149" s="11"/>
      <c r="N149" s="11"/>
      <c r="O149" s="11"/>
    </row>
    <row r="150" spans="1:15" ht="15" hidden="1" x14ac:dyDescent="0.15">
      <c r="A150" s="3">
        <v>62</v>
      </c>
      <c r="B150" s="5"/>
      <c r="C150" s="31">
        <v>13280</v>
      </c>
      <c r="D150" s="105">
        <v>10731</v>
      </c>
      <c r="E150" s="105">
        <v>9690</v>
      </c>
      <c r="F150" s="105">
        <v>6989</v>
      </c>
      <c r="G150" s="105">
        <v>6024</v>
      </c>
      <c r="H150" s="105">
        <v>4517</v>
      </c>
      <c r="J150" s="11"/>
      <c r="K150" s="11"/>
      <c r="L150" s="11"/>
      <c r="M150" s="11"/>
      <c r="N150" s="11"/>
      <c r="O150" s="11"/>
    </row>
    <row r="151" spans="1:15" ht="15" hidden="1" x14ac:dyDescent="0.15">
      <c r="A151" s="3">
        <v>63</v>
      </c>
      <c r="B151" s="5"/>
      <c r="C151" s="31">
        <v>14592</v>
      </c>
      <c r="D151" s="105">
        <v>11776</v>
      </c>
      <c r="E151" s="105">
        <v>10655</v>
      </c>
      <c r="F151" s="105">
        <v>7683</v>
      </c>
      <c r="G151" s="105">
        <v>6641</v>
      </c>
      <c r="H151" s="105">
        <v>4980</v>
      </c>
      <c r="J151" s="11"/>
      <c r="K151" s="11"/>
      <c r="L151" s="11"/>
      <c r="M151" s="11"/>
      <c r="N151" s="11"/>
      <c r="O151" s="11"/>
    </row>
    <row r="152" spans="1:15" ht="15" hidden="1" x14ac:dyDescent="0.15">
      <c r="A152" s="3">
        <v>64</v>
      </c>
      <c r="B152" s="5"/>
      <c r="C152" s="31">
        <v>15943</v>
      </c>
      <c r="D152" s="105">
        <v>12855</v>
      </c>
      <c r="E152" s="105">
        <v>11658</v>
      </c>
      <c r="F152" s="105">
        <v>8377</v>
      </c>
      <c r="G152" s="105">
        <v>7256</v>
      </c>
      <c r="H152" s="105">
        <v>5444</v>
      </c>
      <c r="J152" s="11"/>
      <c r="K152" s="11"/>
      <c r="L152" s="11"/>
      <c r="M152" s="11"/>
      <c r="N152" s="11"/>
      <c r="O152" s="11"/>
    </row>
    <row r="153" spans="1:15" ht="15" hidden="1" x14ac:dyDescent="0.15">
      <c r="A153" s="3">
        <v>65</v>
      </c>
      <c r="B153" s="5"/>
      <c r="C153" s="31">
        <v>15984</v>
      </c>
      <c r="D153" s="105">
        <v>12894</v>
      </c>
      <c r="E153" s="105">
        <v>11735</v>
      </c>
      <c r="F153" s="105">
        <v>8455</v>
      </c>
      <c r="G153" s="105">
        <v>7298</v>
      </c>
      <c r="H153" s="105">
        <v>5444</v>
      </c>
      <c r="J153" s="11"/>
      <c r="K153" s="11"/>
      <c r="L153" s="11"/>
      <c r="M153" s="11"/>
      <c r="N153" s="11"/>
      <c r="O153" s="11"/>
    </row>
    <row r="154" spans="1:15" ht="15" hidden="1" x14ac:dyDescent="0.15">
      <c r="A154" s="3">
        <v>66</v>
      </c>
      <c r="B154" s="5"/>
      <c r="C154" s="31">
        <v>16059</v>
      </c>
      <c r="D154" s="105">
        <v>12894</v>
      </c>
      <c r="E154" s="105">
        <v>11852</v>
      </c>
      <c r="F154" s="105">
        <v>8493</v>
      </c>
      <c r="G154" s="105">
        <v>7335</v>
      </c>
      <c r="H154" s="105">
        <v>5444</v>
      </c>
      <c r="J154" s="11"/>
      <c r="K154" s="11"/>
      <c r="L154" s="11"/>
      <c r="M154" s="11"/>
      <c r="N154" s="11"/>
      <c r="O154" s="11"/>
    </row>
    <row r="155" spans="1:15" ht="15" hidden="1" x14ac:dyDescent="0.15">
      <c r="A155" s="3">
        <v>67</v>
      </c>
      <c r="B155" s="5"/>
      <c r="C155" s="31">
        <v>17833</v>
      </c>
      <c r="D155" s="105">
        <v>14321</v>
      </c>
      <c r="E155" s="105">
        <v>13202</v>
      </c>
      <c r="F155" s="105">
        <v>9420</v>
      </c>
      <c r="G155" s="105">
        <v>8145</v>
      </c>
      <c r="H155" s="105">
        <v>6062</v>
      </c>
      <c r="J155" s="11"/>
      <c r="K155" s="11"/>
      <c r="L155" s="11"/>
      <c r="M155" s="11"/>
      <c r="N155" s="11"/>
      <c r="O155" s="11"/>
    </row>
    <row r="156" spans="1:15" ht="15" hidden="1" x14ac:dyDescent="0.15">
      <c r="A156" s="3">
        <v>68</v>
      </c>
      <c r="B156" s="5"/>
      <c r="C156" s="31">
        <v>19611</v>
      </c>
      <c r="D156" s="105">
        <v>15749</v>
      </c>
      <c r="E156" s="105">
        <v>14514</v>
      </c>
      <c r="F156" s="105">
        <v>10384</v>
      </c>
      <c r="G156" s="105">
        <v>8957</v>
      </c>
      <c r="H156" s="105">
        <v>6681</v>
      </c>
      <c r="J156" s="11"/>
      <c r="K156" s="11"/>
      <c r="L156" s="11"/>
      <c r="M156" s="11"/>
      <c r="N156" s="11"/>
      <c r="O156" s="11"/>
    </row>
    <row r="157" spans="1:15" ht="15" hidden="1" x14ac:dyDescent="0.15">
      <c r="A157" s="3">
        <v>69</v>
      </c>
      <c r="B157" s="5"/>
      <c r="C157" s="31">
        <v>20538</v>
      </c>
      <c r="D157" s="105">
        <v>16483</v>
      </c>
      <c r="E157" s="105">
        <v>15172</v>
      </c>
      <c r="F157" s="105">
        <v>10849</v>
      </c>
      <c r="G157" s="105">
        <v>9381</v>
      </c>
      <c r="H157" s="105">
        <v>6989</v>
      </c>
      <c r="J157" s="11"/>
      <c r="K157" s="11"/>
      <c r="L157" s="11"/>
      <c r="M157" s="11"/>
      <c r="N157" s="11"/>
      <c r="O157" s="11"/>
    </row>
    <row r="158" spans="1:15" ht="15" hidden="1" x14ac:dyDescent="0.15">
      <c r="A158" s="3">
        <v>70</v>
      </c>
      <c r="B158" s="5"/>
      <c r="C158" s="31">
        <v>20653</v>
      </c>
      <c r="D158" s="105">
        <v>16522</v>
      </c>
      <c r="E158" s="105">
        <v>15404</v>
      </c>
      <c r="F158" s="105">
        <v>10965</v>
      </c>
      <c r="G158" s="105">
        <v>9457</v>
      </c>
      <c r="H158" s="105">
        <v>7026</v>
      </c>
      <c r="J158" s="11"/>
      <c r="K158" s="11"/>
      <c r="L158" s="11"/>
      <c r="M158" s="11"/>
      <c r="N158" s="11"/>
      <c r="O158" s="11"/>
    </row>
    <row r="159" spans="1:15" ht="15" hidden="1" x14ac:dyDescent="0.15">
      <c r="A159" s="3">
        <v>71</v>
      </c>
      <c r="B159" s="5"/>
      <c r="C159" s="31">
        <v>23277</v>
      </c>
      <c r="D159" s="105">
        <v>18570</v>
      </c>
      <c r="E159" s="105">
        <v>17373</v>
      </c>
      <c r="F159" s="105">
        <v>12353</v>
      </c>
      <c r="G159" s="105">
        <v>10655</v>
      </c>
      <c r="H159" s="105">
        <v>7916</v>
      </c>
      <c r="J159" s="11"/>
      <c r="K159" s="11"/>
      <c r="L159" s="11"/>
      <c r="M159" s="11"/>
      <c r="N159" s="11"/>
      <c r="O159" s="11"/>
    </row>
    <row r="160" spans="1:15" ht="15" hidden="1" x14ac:dyDescent="0.15">
      <c r="A160" s="3">
        <v>72</v>
      </c>
      <c r="B160" s="5"/>
      <c r="C160" s="31">
        <v>25865</v>
      </c>
      <c r="D160" s="105">
        <v>20653</v>
      </c>
      <c r="E160" s="105">
        <v>19303</v>
      </c>
      <c r="F160" s="105">
        <v>13703</v>
      </c>
      <c r="G160" s="105">
        <v>11813</v>
      </c>
      <c r="H160" s="105">
        <v>8801</v>
      </c>
      <c r="J160" s="11"/>
      <c r="K160" s="11"/>
      <c r="L160" s="11"/>
      <c r="M160" s="11"/>
      <c r="N160" s="11"/>
      <c r="O160" s="11"/>
    </row>
    <row r="161" spans="1:15" ht="15" hidden="1" x14ac:dyDescent="0.15">
      <c r="A161" s="3">
        <v>73</v>
      </c>
      <c r="B161" s="5"/>
      <c r="C161" s="31">
        <v>28451</v>
      </c>
      <c r="D161" s="105">
        <v>22739</v>
      </c>
      <c r="E161" s="105">
        <v>21231</v>
      </c>
      <c r="F161" s="105">
        <v>15095</v>
      </c>
      <c r="G161" s="105">
        <v>13009</v>
      </c>
      <c r="H161" s="105">
        <v>9690</v>
      </c>
      <c r="J161" s="11"/>
      <c r="K161" s="11"/>
      <c r="L161" s="11"/>
      <c r="M161" s="11"/>
      <c r="N161" s="11"/>
      <c r="O161" s="11"/>
    </row>
    <row r="162" spans="1:15" ht="15" hidden="1" x14ac:dyDescent="0.15">
      <c r="A162" s="3">
        <v>74</v>
      </c>
      <c r="B162" s="5"/>
      <c r="C162" s="31">
        <v>31036</v>
      </c>
      <c r="D162" s="105">
        <v>24784</v>
      </c>
      <c r="E162" s="105">
        <v>23162</v>
      </c>
      <c r="F162" s="105">
        <v>16483</v>
      </c>
      <c r="G162" s="105">
        <v>14205</v>
      </c>
      <c r="H162" s="105">
        <v>10579</v>
      </c>
      <c r="J162" s="11"/>
      <c r="K162" s="11"/>
      <c r="L162" s="11"/>
      <c r="M162" s="11"/>
      <c r="N162" s="11"/>
      <c r="O162" s="11"/>
    </row>
    <row r="163" spans="1:15" ht="15" hidden="1" x14ac:dyDescent="0.15">
      <c r="A163" s="3">
        <v>75</v>
      </c>
      <c r="B163" s="5" t="s">
        <v>12</v>
      </c>
      <c r="C163" s="31">
        <v>33893</v>
      </c>
      <c r="D163" s="105">
        <v>27023</v>
      </c>
      <c r="E163" s="105">
        <v>25402</v>
      </c>
      <c r="F163" s="105">
        <v>18027</v>
      </c>
      <c r="G163" s="105">
        <v>15519</v>
      </c>
      <c r="H163" s="105">
        <v>11544</v>
      </c>
      <c r="J163" s="11"/>
      <c r="K163" s="11"/>
      <c r="L163" s="11"/>
      <c r="M163" s="11"/>
      <c r="N163" s="11"/>
      <c r="O163" s="11"/>
    </row>
    <row r="164" spans="1:15" ht="15" hidden="1" x14ac:dyDescent="0.15">
      <c r="A164" s="3">
        <v>1</v>
      </c>
      <c r="B164" s="5" t="s">
        <v>13</v>
      </c>
      <c r="C164" s="31">
        <v>1892</v>
      </c>
      <c r="D164" s="106">
        <v>1698</v>
      </c>
      <c r="E164" s="106">
        <v>1005</v>
      </c>
      <c r="F164" s="106">
        <v>850</v>
      </c>
      <c r="G164" s="106">
        <v>734</v>
      </c>
      <c r="H164" s="106">
        <v>542</v>
      </c>
      <c r="J164" s="11"/>
      <c r="K164" s="11"/>
      <c r="L164" s="11"/>
      <c r="M164" s="11"/>
      <c r="N164" s="11"/>
      <c r="O164" s="11"/>
    </row>
    <row r="165" spans="1:15" ht="15" hidden="1" x14ac:dyDescent="0.15">
      <c r="A165" s="3">
        <v>2</v>
      </c>
      <c r="B165" s="5" t="s">
        <v>1</v>
      </c>
      <c r="C165" s="31">
        <v>3127</v>
      </c>
      <c r="D165" s="105">
        <v>2896</v>
      </c>
      <c r="E165" s="105">
        <v>1508</v>
      </c>
      <c r="F165" s="105">
        <v>1352</v>
      </c>
      <c r="G165" s="105">
        <v>1159</v>
      </c>
      <c r="H165" s="105">
        <v>850</v>
      </c>
      <c r="J165" s="11"/>
      <c r="K165" s="11"/>
      <c r="L165" s="11"/>
      <c r="M165" s="11"/>
      <c r="N165" s="11"/>
      <c r="O165" s="11"/>
    </row>
    <row r="166" spans="1:15" ht="15" hidden="1" x14ac:dyDescent="0.15">
      <c r="A166" s="3">
        <v>3</v>
      </c>
      <c r="B166" s="5" t="s">
        <v>14</v>
      </c>
      <c r="C166" s="31">
        <v>4556</v>
      </c>
      <c r="D166" s="105">
        <v>4246</v>
      </c>
      <c r="E166" s="105">
        <v>2163</v>
      </c>
      <c r="F166" s="105">
        <v>1969</v>
      </c>
      <c r="G166" s="105">
        <v>1698</v>
      </c>
      <c r="H166" s="105">
        <v>1275</v>
      </c>
      <c r="J166" s="11"/>
      <c r="K166" s="11"/>
      <c r="L166" s="11"/>
      <c r="M166" s="11"/>
      <c r="N166" s="11"/>
      <c r="O166" s="11"/>
    </row>
    <row r="167" spans="1:15" hidden="1" x14ac:dyDescent="0.15">
      <c r="A167" s="3">
        <v>1</v>
      </c>
      <c r="B167" s="5" t="s">
        <v>3</v>
      </c>
      <c r="C167" s="18">
        <v>0</v>
      </c>
      <c r="D167" s="18">
        <v>225</v>
      </c>
      <c r="E167" s="18">
        <v>225</v>
      </c>
      <c r="F167" s="18">
        <v>225</v>
      </c>
      <c r="G167" s="18">
        <v>225</v>
      </c>
      <c r="H167" s="19">
        <v>225</v>
      </c>
      <c r="J167" s="11"/>
      <c r="K167" s="11"/>
      <c r="L167" s="11"/>
      <c r="M167" s="11"/>
      <c r="N167" s="11"/>
      <c r="O167" s="11"/>
    </row>
    <row r="168" spans="1:15" hidden="1" x14ac:dyDescent="0.15">
      <c r="A168" s="3">
        <v>1</v>
      </c>
      <c r="B168" s="5" t="s">
        <v>2</v>
      </c>
      <c r="C168" s="18">
        <v>0</v>
      </c>
      <c r="D168" s="18">
        <v>0</v>
      </c>
      <c r="E168" s="18">
        <v>0</v>
      </c>
      <c r="F168" s="18">
        <v>0</v>
      </c>
      <c r="G168" s="18">
        <v>0</v>
      </c>
      <c r="H168" s="19">
        <v>0</v>
      </c>
      <c r="J168" s="11"/>
      <c r="K168" s="11"/>
      <c r="L168" s="11"/>
      <c r="M168" s="11"/>
      <c r="N168" s="11"/>
      <c r="O168" s="11"/>
    </row>
    <row r="169" spans="1:15" hidden="1" x14ac:dyDescent="0.15">
      <c r="A169" s="3"/>
      <c r="H169" s="8"/>
    </row>
    <row r="170" spans="1:15" ht="18" hidden="1" x14ac:dyDescent="0.2">
      <c r="A170" s="277" t="s">
        <v>24</v>
      </c>
      <c r="B170" s="278"/>
      <c r="C170" s="278"/>
      <c r="D170" s="278"/>
      <c r="E170" s="278"/>
      <c r="F170" s="278"/>
      <c r="G170" s="278"/>
      <c r="H170" s="279"/>
      <c r="I170" s="29" t="s">
        <v>125</v>
      </c>
    </row>
    <row r="171" spans="1:15" hidden="1" x14ac:dyDescent="0.15">
      <c r="A171" s="275" t="s">
        <v>0</v>
      </c>
      <c r="B171" s="276"/>
      <c r="C171" s="276"/>
      <c r="D171" s="276"/>
      <c r="E171" s="276"/>
      <c r="F171" s="276"/>
      <c r="G171" s="276"/>
      <c r="H171" s="2"/>
    </row>
    <row r="172" spans="1:15" hidden="1" x14ac:dyDescent="0.15">
      <c r="A172" s="3" t="s">
        <v>4</v>
      </c>
      <c r="B172" s="4" t="s">
        <v>4</v>
      </c>
      <c r="C172" s="15" t="s">
        <v>32</v>
      </c>
      <c r="D172" s="15" t="s">
        <v>33</v>
      </c>
      <c r="E172" s="15" t="s">
        <v>34</v>
      </c>
      <c r="F172" s="15" t="s">
        <v>35</v>
      </c>
      <c r="G172" s="15" t="s">
        <v>36</v>
      </c>
      <c r="H172" s="16" t="s">
        <v>37</v>
      </c>
    </row>
    <row r="173" spans="1:15" ht="14" hidden="1" x14ac:dyDescent="0.15">
      <c r="A173" s="3">
        <v>18</v>
      </c>
      <c r="B173" s="5" t="s">
        <v>78</v>
      </c>
      <c r="C173" s="18">
        <v>1408.21</v>
      </c>
      <c r="D173" s="105">
        <v>1562.97</v>
      </c>
      <c r="E173" s="105">
        <v>1223.77</v>
      </c>
      <c r="F173" s="105">
        <v>935.45</v>
      </c>
      <c r="G173" s="105">
        <v>816.2</v>
      </c>
      <c r="H173" s="105">
        <v>611.09</v>
      </c>
    </row>
    <row r="174" spans="1:15" ht="14" hidden="1" x14ac:dyDescent="0.15">
      <c r="A174" s="3">
        <v>25</v>
      </c>
      <c r="B174" s="5" t="s">
        <v>5</v>
      </c>
      <c r="C174" s="18">
        <v>1562.97</v>
      </c>
      <c r="D174" s="105">
        <v>1716.67</v>
      </c>
      <c r="E174" s="105">
        <v>1376.41</v>
      </c>
      <c r="F174" s="105">
        <v>1053.1100000000001</v>
      </c>
      <c r="G174" s="105">
        <v>901</v>
      </c>
      <c r="H174" s="105">
        <v>679.99</v>
      </c>
    </row>
    <row r="175" spans="1:15" ht="14" hidden="1" x14ac:dyDescent="0.15">
      <c r="A175" s="3">
        <v>30</v>
      </c>
      <c r="B175" s="5" t="s">
        <v>6</v>
      </c>
      <c r="C175" s="18">
        <v>1795.64</v>
      </c>
      <c r="D175" s="105">
        <v>1971.6000000000001</v>
      </c>
      <c r="E175" s="105">
        <v>1614.38</v>
      </c>
      <c r="F175" s="105">
        <v>1223.77</v>
      </c>
      <c r="G175" s="105">
        <v>1053.1100000000001</v>
      </c>
      <c r="H175" s="105">
        <v>799.24</v>
      </c>
    </row>
    <row r="176" spans="1:15" ht="14" hidden="1" x14ac:dyDescent="0.15">
      <c r="A176" s="3">
        <v>35</v>
      </c>
      <c r="B176" s="5" t="s">
        <v>7</v>
      </c>
      <c r="C176" s="18">
        <v>1989.0900000000001</v>
      </c>
      <c r="D176" s="105">
        <v>2175.65</v>
      </c>
      <c r="E176" s="105">
        <v>1818.43</v>
      </c>
      <c r="F176" s="105">
        <v>1359.98</v>
      </c>
      <c r="G176" s="105">
        <v>1172.8900000000001</v>
      </c>
      <c r="H176" s="105">
        <v>882.98</v>
      </c>
    </row>
    <row r="177" spans="1:8" ht="14" hidden="1" x14ac:dyDescent="0.15">
      <c r="A177" s="3">
        <v>40</v>
      </c>
      <c r="B177" s="5" t="s">
        <v>8</v>
      </c>
      <c r="C177" s="18">
        <v>2247.73</v>
      </c>
      <c r="D177" s="105">
        <v>2430.0500000000002</v>
      </c>
      <c r="E177" s="105">
        <v>2073.8900000000003</v>
      </c>
      <c r="F177" s="105">
        <v>1530.1100000000001</v>
      </c>
      <c r="G177" s="105">
        <v>1325.53</v>
      </c>
      <c r="H177" s="105">
        <v>1002.7600000000001</v>
      </c>
    </row>
    <row r="178" spans="1:8" ht="14" hidden="1" x14ac:dyDescent="0.15">
      <c r="A178" s="3">
        <v>45</v>
      </c>
      <c r="B178" s="5" t="s">
        <v>9</v>
      </c>
      <c r="C178" s="18">
        <v>2609.19</v>
      </c>
      <c r="D178" s="105">
        <v>2804.76</v>
      </c>
      <c r="E178" s="105">
        <v>2430.0500000000002</v>
      </c>
      <c r="F178" s="105">
        <v>1784.51</v>
      </c>
      <c r="G178" s="105">
        <v>1546.5400000000002</v>
      </c>
      <c r="H178" s="105">
        <v>1155.93</v>
      </c>
    </row>
    <row r="179" spans="1:8" ht="14" hidden="1" x14ac:dyDescent="0.15">
      <c r="A179" s="3">
        <v>50</v>
      </c>
      <c r="B179" s="5" t="s">
        <v>10</v>
      </c>
      <c r="C179" s="18">
        <v>2854.58</v>
      </c>
      <c r="D179" s="105">
        <v>3059.69</v>
      </c>
      <c r="E179" s="105">
        <v>2668.55</v>
      </c>
      <c r="F179" s="105">
        <v>1954.64</v>
      </c>
      <c r="G179" s="105">
        <v>1682.75</v>
      </c>
      <c r="H179" s="105">
        <v>1274.6500000000001</v>
      </c>
    </row>
    <row r="180" spans="1:8" ht="14" hidden="1" x14ac:dyDescent="0.15">
      <c r="A180" s="3">
        <v>55</v>
      </c>
      <c r="B180" s="5" t="s">
        <v>11</v>
      </c>
      <c r="C180" s="18">
        <v>3358.61</v>
      </c>
      <c r="D180" s="105">
        <v>3602.94</v>
      </c>
      <c r="E180" s="105">
        <v>3194.31</v>
      </c>
      <c r="F180" s="105">
        <v>2311.33</v>
      </c>
      <c r="G180" s="105">
        <v>2005.5200000000002</v>
      </c>
      <c r="H180" s="105">
        <v>1496.19</v>
      </c>
    </row>
    <row r="181" spans="1:8" ht="14" hidden="1" x14ac:dyDescent="0.15">
      <c r="A181" s="3">
        <v>60</v>
      </c>
      <c r="B181" s="5"/>
      <c r="C181" s="18">
        <v>3552.59</v>
      </c>
      <c r="D181" s="105">
        <v>3773.07</v>
      </c>
      <c r="E181" s="105">
        <v>3415.8500000000004</v>
      </c>
      <c r="F181" s="105">
        <v>2447.54</v>
      </c>
      <c r="G181" s="105">
        <v>2124.77</v>
      </c>
      <c r="H181" s="105">
        <v>1580.99</v>
      </c>
    </row>
    <row r="182" spans="1:8" ht="14" hidden="1" x14ac:dyDescent="0.15">
      <c r="A182" s="3">
        <v>61</v>
      </c>
      <c r="B182" s="5"/>
      <c r="C182" s="18">
        <v>3991.4300000000003</v>
      </c>
      <c r="D182" s="105">
        <v>4249.01</v>
      </c>
      <c r="E182" s="105">
        <v>3840.9100000000003</v>
      </c>
      <c r="F182" s="105">
        <v>2770.84</v>
      </c>
      <c r="G182" s="105">
        <v>2379.7000000000003</v>
      </c>
      <c r="H182" s="105">
        <v>1784.51</v>
      </c>
    </row>
    <row r="183" spans="1:8" ht="14" hidden="1" x14ac:dyDescent="0.15">
      <c r="A183" s="3">
        <v>62</v>
      </c>
      <c r="B183" s="5"/>
      <c r="C183" s="18">
        <v>4443.5200000000004</v>
      </c>
      <c r="D183" s="105">
        <v>4724.42</v>
      </c>
      <c r="E183" s="105">
        <v>4265.97</v>
      </c>
      <c r="F183" s="105">
        <v>3076.65</v>
      </c>
      <c r="G183" s="105">
        <v>2651.59</v>
      </c>
      <c r="H183" s="105">
        <v>1988.5600000000002</v>
      </c>
    </row>
    <row r="184" spans="1:8" ht="14" hidden="1" x14ac:dyDescent="0.15">
      <c r="A184" s="3">
        <v>63</v>
      </c>
      <c r="B184" s="5"/>
      <c r="C184" s="18">
        <v>4882.8900000000003</v>
      </c>
      <c r="D184" s="105">
        <v>5184.46</v>
      </c>
      <c r="E184" s="105">
        <v>4691.0300000000007</v>
      </c>
      <c r="F184" s="105">
        <v>3382.46</v>
      </c>
      <c r="G184" s="105">
        <v>2923.48</v>
      </c>
      <c r="H184" s="105">
        <v>2192.08</v>
      </c>
    </row>
    <row r="185" spans="1:8" ht="14" hidden="1" x14ac:dyDescent="0.15">
      <c r="A185" s="3">
        <v>64</v>
      </c>
      <c r="B185" s="5"/>
      <c r="C185" s="18">
        <v>5334.9800000000005</v>
      </c>
      <c r="D185" s="105">
        <v>5659.34</v>
      </c>
      <c r="E185" s="105">
        <v>5132.5200000000004</v>
      </c>
      <c r="F185" s="105">
        <v>3687.7400000000002</v>
      </c>
      <c r="G185" s="105">
        <v>3194.31</v>
      </c>
      <c r="H185" s="105">
        <v>2396.6600000000003</v>
      </c>
    </row>
    <row r="186" spans="1:8" ht="14" hidden="1" x14ac:dyDescent="0.15">
      <c r="A186" s="3">
        <v>65</v>
      </c>
      <c r="B186" s="5"/>
      <c r="C186" s="18">
        <v>5348.2300000000005</v>
      </c>
      <c r="D186" s="105">
        <v>5676.83</v>
      </c>
      <c r="E186" s="105">
        <v>5166.4400000000005</v>
      </c>
      <c r="F186" s="105">
        <v>3722.19</v>
      </c>
      <c r="G186" s="105">
        <v>3212.86</v>
      </c>
      <c r="H186" s="105">
        <v>2396.6600000000003</v>
      </c>
    </row>
    <row r="187" spans="1:8" ht="14" hidden="1" x14ac:dyDescent="0.15">
      <c r="A187" s="3">
        <v>66</v>
      </c>
      <c r="B187" s="5"/>
      <c r="C187" s="18">
        <v>5373.67</v>
      </c>
      <c r="D187" s="105">
        <v>5676.83</v>
      </c>
      <c r="E187" s="105">
        <v>5217.8500000000004</v>
      </c>
      <c r="F187" s="105">
        <v>3739.15</v>
      </c>
      <c r="G187" s="105">
        <v>3229.29</v>
      </c>
      <c r="H187" s="105">
        <v>2396.6600000000003</v>
      </c>
    </row>
    <row r="188" spans="1:8" ht="14" hidden="1" x14ac:dyDescent="0.15">
      <c r="A188" s="3">
        <v>67</v>
      </c>
      <c r="B188" s="5"/>
      <c r="C188" s="18">
        <v>5967.8</v>
      </c>
      <c r="D188" s="105">
        <v>6304.88</v>
      </c>
      <c r="E188" s="105">
        <v>5812.51</v>
      </c>
      <c r="F188" s="105">
        <v>4147.25</v>
      </c>
      <c r="G188" s="105">
        <v>3585.98</v>
      </c>
      <c r="H188" s="105">
        <v>2668.55</v>
      </c>
    </row>
    <row r="189" spans="1:8" ht="14" hidden="1" x14ac:dyDescent="0.15">
      <c r="A189" s="3">
        <v>68</v>
      </c>
      <c r="B189" s="5"/>
      <c r="C189" s="18">
        <v>6562.46</v>
      </c>
      <c r="D189" s="105">
        <v>6933.9900000000007</v>
      </c>
      <c r="E189" s="105">
        <v>6390.21</v>
      </c>
      <c r="F189" s="105">
        <v>4571.7800000000007</v>
      </c>
      <c r="G189" s="105">
        <v>3943.2000000000003</v>
      </c>
      <c r="H189" s="105">
        <v>2940.9700000000003</v>
      </c>
    </row>
    <row r="190" spans="1:8" ht="14" hidden="1" x14ac:dyDescent="0.15">
      <c r="A190" s="3">
        <v>69</v>
      </c>
      <c r="B190" s="5"/>
      <c r="C190" s="18">
        <v>6872.51</v>
      </c>
      <c r="D190" s="105">
        <v>7256.76</v>
      </c>
      <c r="E190" s="105">
        <v>6679.59</v>
      </c>
      <c r="F190" s="105">
        <v>4776.3600000000006</v>
      </c>
      <c r="G190" s="105">
        <v>4129.76</v>
      </c>
      <c r="H190" s="105">
        <v>3076.65</v>
      </c>
    </row>
    <row r="191" spans="1:8" ht="14" hidden="1" x14ac:dyDescent="0.15">
      <c r="A191" s="3">
        <v>70</v>
      </c>
      <c r="B191" s="5"/>
      <c r="C191" s="18">
        <v>6911.2000000000007</v>
      </c>
      <c r="D191" s="105">
        <v>7274.25</v>
      </c>
      <c r="E191" s="105">
        <v>6781.88</v>
      </c>
      <c r="F191" s="105">
        <v>4827.2400000000007</v>
      </c>
      <c r="G191" s="105">
        <v>4163.68</v>
      </c>
      <c r="H191" s="105">
        <v>3093.0800000000004</v>
      </c>
    </row>
    <row r="192" spans="1:8" ht="14" hidden="1" x14ac:dyDescent="0.15">
      <c r="A192" s="3">
        <v>71</v>
      </c>
      <c r="B192" s="5"/>
      <c r="C192" s="18">
        <v>7789.4100000000008</v>
      </c>
      <c r="D192" s="105">
        <v>8175.7800000000007</v>
      </c>
      <c r="E192" s="105">
        <v>7648.43</v>
      </c>
      <c r="F192" s="105">
        <v>5438.33</v>
      </c>
      <c r="G192" s="105">
        <v>4691.0300000000007</v>
      </c>
      <c r="H192" s="105">
        <v>3484.75</v>
      </c>
    </row>
    <row r="193" spans="1:15" ht="14" hidden="1" x14ac:dyDescent="0.15">
      <c r="A193" s="3">
        <v>72</v>
      </c>
      <c r="B193" s="5"/>
      <c r="C193" s="18">
        <v>8654.9</v>
      </c>
      <c r="D193" s="105">
        <v>9093.2100000000009</v>
      </c>
      <c r="E193" s="105">
        <v>8498.5500000000011</v>
      </c>
      <c r="F193" s="105">
        <v>6032.9900000000007</v>
      </c>
      <c r="G193" s="105">
        <v>5200.8900000000003</v>
      </c>
      <c r="H193" s="105">
        <v>3874.8300000000004</v>
      </c>
    </row>
    <row r="194" spans="1:15" ht="14" hidden="1" x14ac:dyDescent="0.15">
      <c r="A194" s="3">
        <v>73</v>
      </c>
      <c r="B194" s="5"/>
      <c r="C194" s="18">
        <v>9520.3900000000012</v>
      </c>
      <c r="D194" s="105">
        <v>10011.17</v>
      </c>
      <c r="E194" s="105">
        <v>9347.61</v>
      </c>
      <c r="F194" s="105">
        <v>6645.67</v>
      </c>
      <c r="G194" s="105">
        <v>5727.18</v>
      </c>
      <c r="H194" s="105">
        <v>4265.97</v>
      </c>
    </row>
    <row r="195" spans="1:15" ht="14" hidden="1" x14ac:dyDescent="0.15">
      <c r="A195" s="3">
        <v>74</v>
      </c>
      <c r="B195" s="5"/>
      <c r="C195" s="18">
        <v>10385.880000000001</v>
      </c>
      <c r="D195" s="105">
        <v>10911.640000000001</v>
      </c>
      <c r="E195" s="105">
        <v>10197.730000000001</v>
      </c>
      <c r="F195" s="105">
        <v>7256.76</v>
      </c>
      <c r="G195" s="105">
        <v>6254</v>
      </c>
      <c r="H195" s="105">
        <v>4657.1100000000006</v>
      </c>
    </row>
    <row r="196" spans="1:15" ht="14" hidden="1" x14ac:dyDescent="0.15">
      <c r="A196" s="3">
        <v>75</v>
      </c>
      <c r="B196" s="5" t="s">
        <v>12</v>
      </c>
      <c r="C196" s="18">
        <v>11342</v>
      </c>
      <c r="D196" s="105">
        <v>11897.44</v>
      </c>
      <c r="E196" s="105">
        <v>11183.53</v>
      </c>
      <c r="F196" s="105">
        <v>7936.75</v>
      </c>
      <c r="G196" s="105">
        <v>6832.2300000000005</v>
      </c>
      <c r="H196" s="105">
        <v>5082.17</v>
      </c>
    </row>
    <row r="197" spans="1:15" ht="14" hidden="1" x14ac:dyDescent="0.15">
      <c r="A197" s="3">
        <v>1</v>
      </c>
      <c r="B197" s="5" t="s">
        <v>13</v>
      </c>
      <c r="C197" s="18">
        <v>632.82000000000005</v>
      </c>
      <c r="D197" s="106">
        <v>747.30000000000007</v>
      </c>
      <c r="E197" s="106">
        <v>442.02000000000004</v>
      </c>
      <c r="F197" s="106">
        <v>373.65000000000003</v>
      </c>
      <c r="G197" s="108">
        <v>322.77</v>
      </c>
      <c r="H197" s="106">
        <v>237.97</v>
      </c>
    </row>
    <row r="198" spans="1:15" ht="14" hidden="1" x14ac:dyDescent="0.15">
      <c r="A198" s="3">
        <v>2</v>
      </c>
      <c r="B198" s="5" t="s">
        <v>1</v>
      </c>
      <c r="C198" s="18">
        <v>1046.22</v>
      </c>
      <c r="D198" s="105">
        <v>1274.6500000000001</v>
      </c>
      <c r="E198" s="105">
        <v>663.56000000000006</v>
      </c>
      <c r="F198" s="105">
        <v>594.66000000000008</v>
      </c>
      <c r="G198" s="109">
        <v>509.86</v>
      </c>
      <c r="H198" s="105">
        <v>373.65000000000003</v>
      </c>
    </row>
    <row r="199" spans="1:15" ht="14" hidden="1" x14ac:dyDescent="0.15">
      <c r="A199" s="3">
        <v>3</v>
      </c>
      <c r="B199" s="5" t="s">
        <v>14</v>
      </c>
      <c r="C199" s="18">
        <v>1524.28</v>
      </c>
      <c r="D199" s="105">
        <v>1869.3100000000002</v>
      </c>
      <c r="E199" s="105">
        <v>951.88</v>
      </c>
      <c r="F199" s="105">
        <v>866.55000000000007</v>
      </c>
      <c r="G199" s="109">
        <v>747.3</v>
      </c>
      <c r="H199" s="105">
        <v>560.74</v>
      </c>
    </row>
    <row r="200" spans="1:15" hidden="1" x14ac:dyDescent="0.15">
      <c r="A200" s="3">
        <v>1</v>
      </c>
      <c r="B200" s="5" t="s">
        <v>3</v>
      </c>
      <c r="C200" s="18">
        <f t="shared" ref="C200:H201" si="4">+C167*$L$2</f>
        <v>0</v>
      </c>
      <c r="D200" s="18">
        <f t="shared" si="4"/>
        <v>119.25</v>
      </c>
      <c r="E200" s="18">
        <f t="shared" si="4"/>
        <v>119.25</v>
      </c>
      <c r="F200" s="18">
        <f t="shared" si="4"/>
        <v>119.25</v>
      </c>
      <c r="G200" s="18">
        <f t="shared" si="4"/>
        <v>119.25</v>
      </c>
      <c r="H200" s="19">
        <f t="shared" si="4"/>
        <v>119.25</v>
      </c>
    </row>
    <row r="201" spans="1:15" ht="14" hidden="1" thickBot="1" x14ac:dyDescent="0.2">
      <c r="A201" s="9">
        <v>1</v>
      </c>
      <c r="B201" s="10" t="s">
        <v>2</v>
      </c>
      <c r="C201" s="25">
        <f t="shared" si="4"/>
        <v>0</v>
      </c>
      <c r="D201" s="25">
        <f t="shared" si="4"/>
        <v>0</v>
      </c>
      <c r="E201" s="25">
        <f t="shared" si="4"/>
        <v>0</v>
      </c>
      <c r="F201" s="25">
        <f t="shared" si="4"/>
        <v>0</v>
      </c>
      <c r="G201" s="25">
        <f t="shared" si="4"/>
        <v>0</v>
      </c>
      <c r="H201" s="26">
        <f t="shared" si="4"/>
        <v>0</v>
      </c>
    </row>
    <row r="202" spans="1:15" ht="14" hidden="1" thickBot="1" x14ac:dyDescent="0.2"/>
    <row r="203" spans="1:15" ht="18" hidden="1" x14ac:dyDescent="0.2">
      <c r="A203" s="288" t="s">
        <v>38</v>
      </c>
      <c r="B203" s="289"/>
      <c r="C203" s="289"/>
      <c r="D203" s="289"/>
      <c r="E203" s="289"/>
      <c r="F203" s="289"/>
      <c r="G203" s="289"/>
      <c r="H203" s="290"/>
    </row>
    <row r="204" spans="1:15" ht="18" hidden="1" x14ac:dyDescent="0.2">
      <c r="A204" s="284" t="s">
        <v>17</v>
      </c>
      <c r="B204" s="285"/>
      <c r="C204" s="285"/>
      <c r="D204" s="285"/>
      <c r="E204" s="285"/>
      <c r="F204" s="285"/>
      <c r="G204" s="285"/>
      <c r="H204" s="286"/>
    </row>
    <row r="205" spans="1:15" hidden="1" x14ac:dyDescent="0.15">
      <c r="A205" s="287" t="s">
        <v>0</v>
      </c>
      <c r="B205" s="283"/>
      <c r="C205" s="283"/>
      <c r="D205" s="283"/>
      <c r="E205" s="283"/>
      <c r="F205" s="283"/>
      <c r="G205" s="283"/>
      <c r="H205" s="12"/>
    </row>
    <row r="206" spans="1:15" hidden="1" x14ac:dyDescent="0.15">
      <c r="A206" s="13" t="s">
        <v>4</v>
      </c>
      <c r="B206" s="14" t="s">
        <v>4</v>
      </c>
      <c r="C206" s="15" t="s">
        <v>39</v>
      </c>
      <c r="D206" s="15" t="s">
        <v>40</v>
      </c>
      <c r="E206" s="15" t="s">
        <v>41</v>
      </c>
      <c r="F206" s="15" t="s">
        <v>42</v>
      </c>
      <c r="G206" s="15" t="s">
        <v>43</v>
      </c>
      <c r="H206" s="12" t="s">
        <v>44</v>
      </c>
    </row>
    <row r="207" spans="1:15" hidden="1" x14ac:dyDescent="0.15">
      <c r="A207" s="13">
        <v>18</v>
      </c>
      <c r="B207" s="17" t="s">
        <v>78</v>
      </c>
      <c r="C207" s="18">
        <v>4108</v>
      </c>
      <c r="D207" s="18">
        <v>2493</v>
      </c>
      <c r="E207" s="18">
        <v>1711</v>
      </c>
      <c r="F207" s="18">
        <v>1222</v>
      </c>
      <c r="G207" s="18">
        <v>864</v>
      </c>
      <c r="H207" s="19">
        <v>656</v>
      </c>
      <c r="J207" s="11"/>
      <c r="K207" s="11"/>
      <c r="L207" s="11"/>
      <c r="M207" s="11"/>
      <c r="N207" s="11"/>
      <c r="O207" s="11"/>
    </row>
    <row r="208" spans="1:15" hidden="1" x14ac:dyDescent="0.15">
      <c r="A208" s="13">
        <v>25</v>
      </c>
      <c r="B208" s="17" t="s">
        <v>5</v>
      </c>
      <c r="C208" s="18">
        <v>4312</v>
      </c>
      <c r="D208" s="18">
        <v>2617</v>
      </c>
      <c r="E208" s="18">
        <v>1893</v>
      </c>
      <c r="F208" s="18">
        <v>1355</v>
      </c>
      <c r="G208" s="18">
        <v>958</v>
      </c>
      <c r="H208" s="19">
        <v>727</v>
      </c>
      <c r="J208" s="11"/>
      <c r="K208" s="11"/>
      <c r="L208" s="11"/>
      <c r="M208" s="11"/>
      <c r="N208" s="11"/>
      <c r="O208" s="11"/>
    </row>
    <row r="209" spans="1:15" hidden="1" x14ac:dyDescent="0.15">
      <c r="A209" s="13">
        <v>30</v>
      </c>
      <c r="B209" s="17" t="s">
        <v>6</v>
      </c>
      <c r="C209" s="18">
        <v>4497</v>
      </c>
      <c r="D209" s="18">
        <v>2733</v>
      </c>
      <c r="E209" s="18">
        <v>2028</v>
      </c>
      <c r="F209" s="18">
        <v>1520</v>
      </c>
      <c r="G209" s="18">
        <v>1162</v>
      </c>
      <c r="H209" s="19">
        <v>884</v>
      </c>
      <c r="J209" s="11"/>
      <c r="K209" s="11"/>
      <c r="L209" s="11"/>
      <c r="M209" s="11"/>
      <c r="N209" s="11"/>
      <c r="O209" s="11"/>
    </row>
    <row r="210" spans="1:15" hidden="1" x14ac:dyDescent="0.15">
      <c r="A210" s="13">
        <v>35</v>
      </c>
      <c r="B210" s="17" t="s">
        <v>7</v>
      </c>
      <c r="C210" s="18">
        <v>5030</v>
      </c>
      <c r="D210" s="18">
        <v>3059</v>
      </c>
      <c r="E210" s="18">
        <v>2271</v>
      </c>
      <c r="F210" s="18">
        <v>1704</v>
      </c>
      <c r="G210" s="18">
        <v>1304</v>
      </c>
      <c r="H210" s="19">
        <v>991</v>
      </c>
      <c r="J210" s="11"/>
      <c r="K210" s="11"/>
      <c r="L210" s="11"/>
      <c r="M210" s="11"/>
      <c r="N210" s="11"/>
      <c r="O210" s="11"/>
    </row>
    <row r="211" spans="1:15" hidden="1" x14ac:dyDescent="0.15">
      <c r="A211" s="13">
        <v>40</v>
      </c>
      <c r="B211" s="17" t="s">
        <v>8</v>
      </c>
      <c r="C211" s="18">
        <v>5699</v>
      </c>
      <c r="D211" s="18">
        <v>3544</v>
      </c>
      <c r="E211" s="18">
        <v>2490</v>
      </c>
      <c r="F211" s="18">
        <v>1897</v>
      </c>
      <c r="G211" s="18">
        <v>1437</v>
      </c>
      <c r="H211" s="19">
        <v>1095</v>
      </c>
      <c r="J211" s="11"/>
      <c r="K211" s="11"/>
      <c r="L211" s="11"/>
      <c r="M211" s="11"/>
      <c r="N211" s="11"/>
      <c r="O211" s="11"/>
    </row>
    <row r="212" spans="1:15" hidden="1" x14ac:dyDescent="0.15">
      <c r="A212" s="13">
        <v>45</v>
      </c>
      <c r="B212" s="17" t="s">
        <v>9</v>
      </c>
      <c r="C212" s="18">
        <v>6362</v>
      </c>
      <c r="D212" s="18">
        <v>3962</v>
      </c>
      <c r="E212" s="18">
        <v>2784</v>
      </c>
      <c r="F212" s="18">
        <v>2121</v>
      </c>
      <c r="G212" s="18">
        <v>1606</v>
      </c>
      <c r="H212" s="19">
        <v>1226</v>
      </c>
      <c r="J212" s="11"/>
      <c r="K212" s="11"/>
      <c r="L212" s="11"/>
      <c r="M212" s="11"/>
      <c r="N212" s="11"/>
      <c r="O212" s="11"/>
    </row>
    <row r="213" spans="1:15" hidden="1" x14ac:dyDescent="0.15">
      <c r="A213" s="13">
        <v>50</v>
      </c>
      <c r="B213" s="17" t="s">
        <v>10</v>
      </c>
      <c r="C213" s="18">
        <v>8400</v>
      </c>
      <c r="D213" s="18">
        <v>5181</v>
      </c>
      <c r="E213" s="18">
        <v>3675</v>
      </c>
      <c r="F213" s="18">
        <v>2788</v>
      </c>
      <c r="G213" s="18">
        <v>2297</v>
      </c>
      <c r="H213" s="19">
        <v>1752</v>
      </c>
      <c r="J213" s="11"/>
      <c r="K213" s="11"/>
      <c r="L213" s="11"/>
      <c r="M213" s="11"/>
      <c r="N213" s="11"/>
      <c r="O213" s="11"/>
    </row>
    <row r="214" spans="1:15" hidden="1" x14ac:dyDescent="0.15">
      <c r="A214" s="13">
        <v>55</v>
      </c>
      <c r="B214" s="17" t="s">
        <v>11</v>
      </c>
      <c r="C214" s="18">
        <v>8934</v>
      </c>
      <c r="D214" s="18">
        <v>5515</v>
      </c>
      <c r="E214" s="18">
        <v>3910</v>
      </c>
      <c r="F214" s="18">
        <v>2965</v>
      </c>
      <c r="G214" s="18">
        <v>2444</v>
      </c>
      <c r="H214" s="19">
        <v>1865</v>
      </c>
      <c r="J214" s="11"/>
      <c r="K214" s="11"/>
      <c r="L214" s="11"/>
      <c r="M214" s="11"/>
      <c r="N214" s="11"/>
      <c r="O214" s="11"/>
    </row>
    <row r="215" spans="1:15" hidden="1" x14ac:dyDescent="0.15">
      <c r="A215" s="13">
        <v>60</v>
      </c>
      <c r="B215" s="17"/>
      <c r="C215" s="18">
        <v>9484</v>
      </c>
      <c r="D215" s="18">
        <v>6004</v>
      </c>
      <c r="E215" s="18">
        <v>4246</v>
      </c>
      <c r="F215" s="18">
        <v>3377</v>
      </c>
      <c r="G215" s="18">
        <v>2908</v>
      </c>
      <c r="H215" s="19">
        <v>2333</v>
      </c>
      <c r="J215" s="11"/>
      <c r="K215" s="11"/>
      <c r="L215" s="11"/>
      <c r="M215" s="11"/>
      <c r="N215" s="11"/>
      <c r="O215" s="11"/>
    </row>
    <row r="216" spans="1:15" hidden="1" x14ac:dyDescent="0.15">
      <c r="A216" s="13">
        <v>61</v>
      </c>
      <c r="B216" s="17"/>
      <c r="C216" s="18">
        <v>10185</v>
      </c>
      <c r="D216" s="18">
        <v>6452</v>
      </c>
      <c r="E216" s="18">
        <v>4562</v>
      </c>
      <c r="F216" s="18">
        <v>3627</v>
      </c>
      <c r="G216" s="18">
        <v>3125</v>
      </c>
      <c r="H216" s="19">
        <v>2507</v>
      </c>
      <c r="J216" s="11"/>
      <c r="K216" s="11"/>
      <c r="L216" s="11"/>
      <c r="M216" s="11"/>
      <c r="N216" s="11"/>
      <c r="O216" s="11"/>
    </row>
    <row r="217" spans="1:15" hidden="1" x14ac:dyDescent="0.15">
      <c r="A217" s="13">
        <v>62</v>
      </c>
      <c r="B217" s="17"/>
      <c r="C217" s="18">
        <v>11146</v>
      </c>
      <c r="D217" s="18">
        <v>7062</v>
      </c>
      <c r="E217" s="18">
        <v>4997</v>
      </c>
      <c r="F217" s="18">
        <v>3973</v>
      </c>
      <c r="G217" s="18">
        <v>3422</v>
      </c>
      <c r="H217" s="19">
        <v>2746</v>
      </c>
      <c r="J217" s="11"/>
      <c r="K217" s="11"/>
      <c r="L217" s="11"/>
      <c r="M217" s="11"/>
      <c r="N217" s="11"/>
      <c r="O217" s="11"/>
    </row>
    <row r="218" spans="1:15" hidden="1" x14ac:dyDescent="0.15">
      <c r="A218" s="13">
        <v>63</v>
      </c>
      <c r="B218" s="17"/>
      <c r="C218" s="18">
        <v>11845</v>
      </c>
      <c r="D218" s="18">
        <v>7510</v>
      </c>
      <c r="E218" s="18">
        <v>5314</v>
      </c>
      <c r="F218" s="18">
        <v>4224</v>
      </c>
      <c r="G218" s="18">
        <v>3639</v>
      </c>
      <c r="H218" s="19">
        <v>2920</v>
      </c>
      <c r="J218" s="11"/>
      <c r="K218" s="11"/>
      <c r="L218" s="11"/>
      <c r="M218" s="11"/>
      <c r="N218" s="11"/>
      <c r="O218" s="11"/>
    </row>
    <row r="219" spans="1:15" hidden="1" x14ac:dyDescent="0.15">
      <c r="A219" s="13">
        <v>64</v>
      </c>
      <c r="B219" s="17"/>
      <c r="C219" s="18">
        <v>12809</v>
      </c>
      <c r="D219" s="18">
        <v>8124</v>
      </c>
      <c r="E219" s="18">
        <v>5749</v>
      </c>
      <c r="F219" s="18">
        <v>4572</v>
      </c>
      <c r="G219" s="18">
        <v>3937</v>
      </c>
      <c r="H219" s="19">
        <v>3161</v>
      </c>
      <c r="J219" s="11"/>
      <c r="K219" s="11"/>
      <c r="L219" s="11"/>
      <c r="M219" s="11"/>
      <c r="N219" s="11"/>
      <c r="O219" s="11"/>
    </row>
    <row r="220" spans="1:15" hidden="1" x14ac:dyDescent="0.15">
      <c r="A220" s="13">
        <v>65</v>
      </c>
      <c r="B220" s="17"/>
      <c r="C220" s="18">
        <v>13423</v>
      </c>
      <c r="D220" s="18">
        <v>10620</v>
      </c>
      <c r="E220" s="18">
        <v>7502</v>
      </c>
      <c r="F220" s="18">
        <v>5783</v>
      </c>
      <c r="G220" s="18">
        <v>5253</v>
      </c>
      <c r="H220" s="19">
        <v>4458</v>
      </c>
      <c r="J220" s="11"/>
      <c r="K220" s="11"/>
      <c r="L220" s="11"/>
      <c r="M220" s="11"/>
      <c r="N220" s="11"/>
      <c r="O220" s="11"/>
    </row>
    <row r="221" spans="1:15" hidden="1" x14ac:dyDescent="0.15">
      <c r="A221" s="13">
        <v>66</v>
      </c>
      <c r="B221" s="17"/>
      <c r="C221" s="18">
        <v>14033</v>
      </c>
      <c r="D221" s="18">
        <v>12341</v>
      </c>
      <c r="E221" s="18">
        <v>8716</v>
      </c>
      <c r="F221" s="18">
        <v>6718</v>
      </c>
      <c r="G221" s="18">
        <v>6105</v>
      </c>
      <c r="H221" s="19">
        <v>5183</v>
      </c>
      <c r="J221" s="11"/>
      <c r="K221" s="11"/>
      <c r="L221" s="11"/>
      <c r="M221" s="11"/>
      <c r="N221" s="11"/>
      <c r="O221" s="11"/>
    </row>
    <row r="222" spans="1:15" hidden="1" x14ac:dyDescent="0.15">
      <c r="A222" s="13">
        <v>67</v>
      </c>
      <c r="B222" s="17"/>
      <c r="C222" s="18">
        <v>15322</v>
      </c>
      <c r="D222" s="18">
        <v>13481</v>
      </c>
      <c r="E222" s="18">
        <v>9521</v>
      </c>
      <c r="F222" s="18">
        <v>7338</v>
      </c>
      <c r="G222" s="18">
        <v>6668</v>
      </c>
      <c r="H222" s="19">
        <v>5662</v>
      </c>
      <c r="J222" s="11"/>
      <c r="K222" s="11"/>
      <c r="L222" s="11"/>
      <c r="M222" s="11"/>
      <c r="N222" s="11"/>
      <c r="O222" s="11"/>
    </row>
    <row r="223" spans="1:15" hidden="1" x14ac:dyDescent="0.15">
      <c r="A223" s="13">
        <v>68</v>
      </c>
      <c r="B223" s="17"/>
      <c r="C223" s="18">
        <v>16961</v>
      </c>
      <c r="D223" s="18">
        <v>14927</v>
      </c>
      <c r="E223" s="18">
        <v>10543</v>
      </c>
      <c r="F223" s="18">
        <v>8127</v>
      </c>
      <c r="G223" s="18">
        <v>7387</v>
      </c>
      <c r="H223" s="19">
        <v>6271</v>
      </c>
      <c r="J223" s="11"/>
      <c r="K223" s="11"/>
      <c r="L223" s="11"/>
      <c r="M223" s="11"/>
      <c r="N223" s="11"/>
      <c r="O223" s="11"/>
    </row>
    <row r="224" spans="1:15" hidden="1" x14ac:dyDescent="0.15">
      <c r="A224" s="13">
        <v>69</v>
      </c>
      <c r="B224" s="17"/>
      <c r="C224" s="18">
        <v>18656</v>
      </c>
      <c r="D224" s="18">
        <v>16424</v>
      </c>
      <c r="E224" s="18">
        <v>11600</v>
      </c>
      <c r="F224" s="18">
        <v>8941</v>
      </c>
      <c r="G224" s="18">
        <v>8127</v>
      </c>
      <c r="H224" s="19">
        <v>6900</v>
      </c>
      <c r="J224" s="11"/>
      <c r="K224" s="11"/>
      <c r="L224" s="11"/>
      <c r="M224" s="11"/>
      <c r="N224" s="11"/>
      <c r="O224" s="11"/>
    </row>
    <row r="225" spans="1:15" hidden="1" x14ac:dyDescent="0.15">
      <c r="A225" s="13">
        <v>70</v>
      </c>
      <c r="B225" s="17"/>
      <c r="C225" s="18">
        <v>22081</v>
      </c>
      <c r="D225" s="18">
        <v>20216</v>
      </c>
      <c r="E225" s="18">
        <v>14125</v>
      </c>
      <c r="F225" s="18">
        <v>10526</v>
      </c>
      <c r="G225" s="18">
        <v>9470</v>
      </c>
      <c r="H225" s="19">
        <v>8117</v>
      </c>
      <c r="J225" s="11"/>
      <c r="K225" s="11"/>
      <c r="L225" s="11"/>
      <c r="M225" s="11"/>
      <c r="N225" s="11"/>
      <c r="O225" s="11"/>
    </row>
    <row r="226" spans="1:15" hidden="1" x14ac:dyDescent="0.15">
      <c r="A226" s="13">
        <v>71</v>
      </c>
      <c r="B226" s="17"/>
      <c r="C226" s="18">
        <v>22943</v>
      </c>
      <c r="D226" s="18">
        <v>21009</v>
      </c>
      <c r="E226" s="18">
        <v>14681</v>
      </c>
      <c r="F226" s="18">
        <v>10940</v>
      </c>
      <c r="G226" s="18">
        <v>9844</v>
      </c>
      <c r="H226" s="19">
        <v>8436</v>
      </c>
      <c r="J226" s="11"/>
      <c r="K226" s="11"/>
      <c r="L226" s="11"/>
      <c r="M226" s="11"/>
      <c r="N226" s="11"/>
      <c r="O226" s="11"/>
    </row>
    <row r="227" spans="1:15" hidden="1" x14ac:dyDescent="0.15">
      <c r="A227" s="13">
        <v>72</v>
      </c>
      <c r="B227" s="17"/>
      <c r="C227" s="18">
        <v>23592</v>
      </c>
      <c r="D227" s="18">
        <v>21603</v>
      </c>
      <c r="E227" s="18">
        <v>15097</v>
      </c>
      <c r="F227" s="18">
        <v>11250</v>
      </c>
      <c r="G227" s="18">
        <v>10123</v>
      </c>
      <c r="H227" s="19">
        <v>8676</v>
      </c>
      <c r="J227" s="11"/>
      <c r="K227" s="11"/>
      <c r="L227" s="11"/>
      <c r="M227" s="11"/>
      <c r="N227" s="11"/>
      <c r="O227" s="11"/>
    </row>
    <row r="228" spans="1:15" hidden="1" x14ac:dyDescent="0.15">
      <c r="A228" s="13">
        <v>73</v>
      </c>
      <c r="B228" s="17"/>
      <c r="C228" s="18">
        <v>24457</v>
      </c>
      <c r="D228" s="18">
        <v>22398</v>
      </c>
      <c r="E228" s="18">
        <v>15651</v>
      </c>
      <c r="F228" s="18">
        <v>11665</v>
      </c>
      <c r="G228" s="18">
        <v>10493</v>
      </c>
      <c r="H228" s="19">
        <v>8996</v>
      </c>
      <c r="J228" s="11"/>
      <c r="K228" s="11"/>
      <c r="L228" s="11"/>
      <c r="M228" s="11"/>
      <c r="N228" s="11"/>
      <c r="O228" s="11"/>
    </row>
    <row r="229" spans="1:15" hidden="1" x14ac:dyDescent="0.15">
      <c r="A229" s="13">
        <v>74</v>
      </c>
      <c r="B229" s="17"/>
      <c r="C229" s="18">
        <v>24890</v>
      </c>
      <c r="D229" s="18">
        <v>22795</v>
      </c>
      <c r="E229" s="18">
        <v>15928</v>
      </c>
      <c r="F229" s="18">
        <v>11869</v>
      </c>
      <c r="G229" s="18">
        <v>10680</v>
      </c>
      <c r="H229" s="19">
        <v>9155</v>
      </c>
      <c r="J229" s="11"/>
      <c r="K229" s="11"/>
      <c r="L229" s="11"/>
      <c r="M229" s="11"/>
      <c r="N229" s="11"/>
      <c r="O229" s="11"/>
    </row>
    <row r="230" spans="1:15" hidden="1" x14ac:dyDescent="0.15">
      <c r="A230" s="13">
        <v>75</v>
      </c>
      <c r="B230" s="17" t="s">
        <v>12</v>
      </c>
      <c r="C230" s="18">
        <v>25970</v>
      </c>
      <c r="D230" s="18">
        <v>23787</v>
      </c>
      <c r="E230" s="18">
        <v>16621</v>
      </c>
      <c r="F230" s="18">
        <v>12385</v>
      </c>
      <c r="G230" s="18">
        <v>11147</v>
      </c>
      <c r="H230" s="19">
        <v>9552</v>
      </c>
      <c r="J230" s="11"/>
      <c r="K230" s="11"/>
      <c r="L230" s="11"/>
      <c r="M230" s="11"/>
      <c r="N230" s="11"/>
      <c r="O230" s="11"/>
    </row>
    <row r="231" spans="1:15" hidden="1" x14ac:dyDescent="0.15">
      <c r="A231" s="13">
        <v>1</v>
      </c>
      <c r="B231" s="17" t="s">
        <v>13</v>
      </c>
      <c r="C231" s="18">
        <v>1395</v>
      </c>
      <c r="D231" s="18">
        <v>867</v>
      </c>
      <c r="E231" s="18">
        <v>632</v>
      </c>
      <c r="F231" s="18">
        <v>499</v>
      </c>
      <c r="G231" s="18">
        <v>421</v>
      </c>
      <c r="H231" s="19">
        <v>313</v>
      </c>
      <c r="J231" s="11"/>
      <c r="K231" s="11"/>
      <c r="L231" s="11"/>
      <c r="M231" s="11"/>
      <c r="N231" s="11"/>
      <c r="O231" s="11"/>
    </row>
    <row r="232" spans="1:15" hidden="1" x14ac:dyDescent="0.15">
      <c r="A232" s="13">
        <v>2</v>
      </c>
      <c r="B232" s="17" t="s">
        <v>1</v>
      </c>
      <c r="C232" s="18">
        <v>2187</v>
      </c>
      <c r="D232" s="18">
        <v>1379</v>
      </c>
      <c r="E232" s="18">
        <v>1009</v>
      </c>
      <c r="F232" s="18">
        <v>795</v>
      </c>
      <c r="G232" s="18">
        <v>669</v>
      </c>
      <c r="H232" s="19">
        <v>498</v>
      </c>
      <c r="J232" s="11"/>
      <c r="K232" s="11"/>
      <c r="L232" s="11"/>
      <c r="M232" s="11"/>
      <c r="N232" s="11"/>
      <c r="O232" s="11"/>
    </row>
    <row r="233" spans="1:15" hidden="1" x14ac:dyDescent="0.15">
      <c r="A233" s="13">
        <v>3</v>
      </c>
      <c r="B233" s="17" t="s">
        <v>14</v>
      </c>
      <c r="C233" s="18">
        <v>3179</v>
      </c>
      <c r="D233" s="18">
        <v>2023</v>
      </c>
      <c r="E233" s="18">
        <v>1479</v>
      </c>
      <c r="F233" s="18">
        <v>1166</v>
      </c>
      <c r="G233" s="18">
        <v>983</v>
      </c>
      <c r="H233" s="19">
        <v>727</v>
      </c>
      <c r="J233" s="11"/>
      <c r="K233" s="11"/>
      <c r="L233" s="11"/>
      <c r="M233" s="11"/>
      <c r="N233" s="11"/>
      <c r="O233" s="11"/>
    </row>
    <row r="234" spans="1:15" hidden="1" x14ac:dyDescent="0.15">
      <c r="A234" s="13">
        <v>1</v>
      </c>
      <c r="B234" s="17" t="s">
        <v>3</v>
      </c>
      <c r="C234" s="18">
        <v>0</v>
      </c>
      <c r="D234" s="18">
        <v>0</v>
      </c>
      <c r="E234" s="18">
        <v>0</v>
      </c>
      <c r="F234" s="18">
        <v>225</v>
      </c>
      <c r="G234" s="18">
        <v>225</v>
      </c>
      <c r="H234" s="19">
        <v>225</v>
      </c>
      <c r="J234" s="11"/>
      <c r="K234" s="11"/>
      <c r="L234" s="11"/>
      <c r="M234" s="11"/>
      <c r="N234" s="11"/>
      <c r="O234" s="11"/>
    </row>
    <row r="235" spans="1:15" hidden="1" x14ac:dyDescent="0.15">
      <c r="A235" s="13">
        <v>1</v>
      </c>
      <c r="B235" s="17" t="s">
        <v>2</v>
      </c>
      <c r="C235" s="18">
        <v>0</v>
      </c>
      <c r="D235" s="18">
        <v>0</v>
      </c>
      <c r="E235" s="18">
        <v>0</v>
      </c>
      <c r="F235" s="18">
        <v>0</v>
      </c>
      <c r="G235" s="18">
        <v>0</v>
      </c>
      <c r="H235" s="19">
        <v>0</v>
      </c>
      <c r="J235" s="11"/>
      <c r="K235" s="11"/>
      <c r="L235" s="11"/>
      <c r="M235" s="11"/>
      <c r="N235" s="11"/>
      <c r="O235" s="11"/>
    </row>
    <row r="236" spans="1:15" hidden="1" x14ac:dyDescent="0.15">
      <c r="A236" s="13"/>
      <c r="B236" s="20"/>
      <c r="C236" s="21"/>
      <c r="D236" s="21"/>
      <c r="E236" s="21"/>
      <c r="F236" s="21"/>
      <c r="G236" s="21"/>
      <c r="H236" s="22"/>
    </row>
    <row r="237" spans="1:15" ht="18" hidden="1" x14ac:dyDescent="0.2">
      <c r="A237" s="284" t="s">
        <v>24</v>
      </c>
      <c r="B237" s="285"/>
      <c r="C237" s="285"/>
      <c r="D237" s="285"/>
      <c r="E237" s="285"/>
      <c r="F237" s="285"/>
      <c r="G237" s="285"/>
      <c r="H237" s="286"/>
    </row>
    <row r="238" spans="1:15" hidden="1" x14ac:dyDescent="0.15">
      <c r="A238" s="287" t="s">
        <v>0</v>
      </c>
      <c r="B238" s="283"/>
      <c r="C238" s="283"/>
      <c r="D238" s="283"/>
      <c r="E238" s="283"/>
      <c r="F238" s="283"/>
      <c r="G238" s="283"/>
      <c r="H238" s="12"/>
    </row>
    <row r="239" spans="1:15" hidden="1" x14ac:dyDescent="0.15">
      <c r="A239" s="13" t="s">
        <v>4</v>
      </c>
      <c r="B239" s="14" t="s">
        <v>4</v>
      </c>
      <c r="C239" s="15" t="s">
        <v>39</v>
      </c>
      <c r="D239" s="15" t="s">
        <v>40</v>
      </c>
      <c r="E239" s="15" t="s">
        <v>41</v>
      </c>
      <c r="F239" s="15" t="s">
        <v>42</v>
      </c>
      <c r="G239" s="15" t="s">
        <v>43</v>
      </c>
      <c r="H239" s="12" t="s">
        <v>44</v>
      </c>
    </row>
    <row r="240" spans="1:15" hidden="1" x14ac:dyDescent="0.15">
      <c r="A240" s="13">
        <v>18</v>
      </c>
      <c r="B240" s="17" t="s">
        <v>78</v>
      </c>
      <c r="C240" s="18">
        <f t="shared" ref="C240:H249" si="5">+C207*$L$2</f>
        <v>2177.2400000000002</v>
      </c>
      <c r="D240" s="18">
        <f t="shared" si="5"/>
        <v>1321.29</v>
      </c>
      <c r="E240" s="18">
        <f t="shared" si="5"/>
        <v>906.83</v>
      </c>
      <c r="F240" s="18">
        <f t="shared" si="5"/>
        <v>647.66000000000008</v>
      </c>
      <c r="G240" s="18">
        <f t="shared" si="5"/>
        <v>457.92</v>
      </c>
      <c r="H240" s="19">
        <f t="shared" si="5"/>
        <v>347.68</v>
      </c>
    </row>
    <row r="241" spans="1:8" hidden="1" x14ac:dyDescent="0.15">
      <c r="A241" s="13">
        <v>25</v>
      </c>
      <c r="B241" s="17" t="s">
        <v>5</v>
      </c>
      <c r="C241" s="18">
        <f t="shared" si="5"/>
        <v>2285.36</v>
      </c>
      <c r="D241" s="18">
        <f t="shared" si="5"/>
        <v>1387.01</v>
      </c>
      <c r="E241" s="18">
        <f t="shared" si="5"/>
        <v>1003.2900000000001</v>
      </c>
      <c r="F241" s="18">
        <f t="shared" si="5"/>
        <v>718.15000000000009</v>
      </c>
      <c r="G241" s="18">
        <f t="shared" si="5"/>
        <v>507.74</v>
      </c>
      <c r="H241" s="19">
        <f t="shared" si="5"/>
        <v>385.31</v>
      </c>
    </row>
    <row r="242" spans="1:8" hidden="1" x14ac:dyDescent="0.15">
      <c r="A242" s="13">
        <v>30</v>
      </c>
      <c r="B242" s="17" t="s">
        <v>6</v>
      </c>
      <c r="C242" s="18">
        <f t="shared" si="5"/>
        <v>2383.4100000000003</v>
      </c>
      <c r="D242" s="18">
        <f t="shared" si="5"/>
        <v>1448.49</v>
      </c>
      <c r="E242" s="18">
        <f t="shared" si="5"/>
        <v>1074.8400000000001</v>
      </c>
      <c r="F242" s="18">
        <f t="shared" si="5"/>
        <v>805.6</v>
      </c>
      <c r="G242" s="18">
        <f t="shared" si="5"/>
        <v>615.86</v>
      </c>
      <c r="H242" s="19">
        <f t="shared" si="5"/>
        <v>468.52000000000004</v>
      </c>
    </row>
    <row r="243" spans="1:8" hidden="1" x14ac:dyDescent="0.15">
      <c r="A243" s="13">
        <v>35</v>
      </c>
      <c r="B243" s="17" t="s">
        <v>7</v>
      </c>
      <c r="C243" s="18">
        <f t="shared" si="5"/>
        <v>2665.9</v>
      </c>
      <c r="D243" s="18">
        <f t="shared" si="5"/>
        <v>1621.27</v>
      </c>
      <c r="E243" s="18">
        <f t="shared" si="5"/>
        <v>1203.6300000000001</v>
      </c>
      <c r="F243" s="18">
        <f t="shared" si="5"/>
        <v>903.12</v>
      </c>
      <c r="G243" s="18">
        <f t="shared" si="5"/>
        <v>691.12</v>
      </c>
      <c r="H243" s="19">
        <f t="shared" si="5"/>
        <v>525.23</v>
      </c>
    </row>
    <row r="244" spans="1:8" hidden="1" x14ac:dyDescent="0.15">
      <c r="A244" s="13">
        <v>40</v>
      </c>
      <c r="B244" s="17" t="s">
        <v>8</v>
      </c>
      <c r="C244" s="18">
        <f t="shared" si="5"/>
        <v>3020.4700000000003</v>
      </c>
      <c r="D244" s="18">
        <f t="shared" si="5"/>
        <v>1878.3200000000002</v>
      </c>
      <c r="E244" s="18">
        <f t="shared" si="5"/>
        <v>1319.7</v>
      </c>
      <c r="F244" s="18">
        <f t="shared" si="5"/>
        <v>1005.4100000000001</v>
      </c>
      <c r="G244" s="18">
        <f t="shared" si="5"/>
        <v>761.61</v>
      </c>
      <c r="H244" s="19">
        <f t="shared" si="5"/>
        <v>580.35</v>
      </c>
    </row>
    <row r="245" spans="1:8" hidden="1" x14ac:dyDescent="0.15">
      <c r="A245" s="13">
        <v>45</v>
      </c>
      <c r="B245" s="17" t="s">
        <v>9</v>
      </c>
      <c r="C245" s="18">
        <f t="shared" si="5"/>
        <v>3371.86</v>
      </c>
      <c r="D245" s="18">
        <f t="shared" si="5"/>
        <v>2099.86</v>
      </c>
      <c r="E245" s="18">
        <f t="shared" si="5"/>
        <v>1475.52</v>
      </c>
      <c r="F245" s="18">
        <f t="shared" si="5"/>
        <v>1124.1300000000001</v>
      </c>
      <c r="G245" s="18">
        <f t="shared" si="5"/>
        <v>851.18000000000006</v>
      </c>
      <c r="H245" s="19">
        <f t="shared" si="5"/>
        <v>649.78000000000009</v>
      </c>
    </row>
    <row r="246" spans="1:8" hidden="1" x14ac:dyDescent="0.15">
      <c r="A246" s="13">
        <v>50</v>
      </c>
      <c r="B246" s="17" t="s">
        <v>10</v>
      </c>
      <c r="C246" s="18">
        <f t="shared" si="5"/>
        <v>4452</v>
      </c>
      <c r="D246" s="18">
        <f t="shared" si="5"/>
        <v>2745.9300000000003</v>
      </c>
      <c r="E246" s="18">
        <f t="shared" si="5"/>
        <v>1947.75</v>
      </c>
      <c r="F246" s="18">
        <f t="shared" si="5"/>
        <v>1477.64</v>
      </c>
      <c r="G246" s="18">
        <f t="shared" si="5"/>
        <v>1217.4100000000001</v>
      </c>
      <c r="H246" s="19">
        <f t="shared" si="5"/>
        <v>928.56000000000006</v>
      </c>
    </row>
    <row r="247" spans="1:8" hidden="1" x14ac:dyDescent="0.15">
      <c r="A247" s="13">
        <v>55</v>
      </c>
      <c r="B247" s="17" t="s">
        <v>11</v>
      </c>
      <c r="C247" s="18">
        <f t="shared" si="5"/>
        <v>4735.0200000000004</v>
      </c>
      <c r="D247" s="18">
        <f t="shared" si="5"/>
        <v>2922.9500000000003</v>
      </c>
      <c r="E247" s="18">
        <f t="shared" si="5"/>
        <v>2072.3000000000002</v>
      </c>
      <c r="F247" s="18">
        <f t="shared" si="5"/>
        <v>1571.45</v>
      </c>
      <c r="G247" s="18">
        <f t="shared" si="5"/>
        <v>1295.3200000000002</v>
      </c>
      <c r="H247" s="19">
        <f t="shared" si="5"/>
        <v>988.45</v>
      </c>
    </row>
    <row r="248" spans="1:8" hidden="1" x14ac:dyDescent="0.15">
      <c r="A248" s="13">
        <v>60</v>
      </c>
      <c r="B248" s="17"/>
      <c r="C248" s="18">
        <f t="shared" si="5"/>
        <v>5026.5200000000004</v>
      </c>
      <c r="D248" s="18">
        <f t="shared" si="5"/>
        <v>3182.1200000000003</v>
      </c>
      <c r="E248" s="18">
        <f t="shared" si="5"/>
        <v>2250.38</v>
      </c>
      <c r="F248" s="18">
        <f t="shared" si="5"/>
        <v>1789.8100000000002</v>
      </c>
      <c r="G248" s="18">
        <f t="shared" si="5"/>
        <v>1541.24</v>
      </c>
      <c r="H248" s="19">
        <f t="shared" si="5"/>
        <v>1236.49</v>
      </c>
    </row>
    <row r="249" spans="1:8" hidden="1" x14ac:dyDescent="0.15">
      <c r="A249" s="13">
        <v>61</v>
      </c>
      <c r="B249" s="17"/>
      <c r="C249" s="18">
        <f t="shared" si="5"/>
        <v>5398.05</v>
      </c>
      <c r="D249" s="18">
        <f t="shared" si="5"/>
        <v>3419.56</v>
      </c>
      <c r="E249" s="18">
        <f t="shared" si="5"/>
        <v>2417.86</v>
      </c>
      <c r="F249" s="18">
        <f t="shared" si="5"/>
        <v>1922.3100000000002</v>
      </c>
      <c r="G249" s="18">
        <f t="shared" si="5"/>
        <v>1656.25</v>
      </c>
      <c r="H249" s="19">
        <f t="shared" si="5"/>
        <v>1328.71</v>
      </c>
    </row>
    <row r="250" spans="1:8" hidden="1" x14ac:dyDescent="0.15">
      <c r="A250" s="13">
        <v>62</v>
      </c>
      <c r="B250" s="17"/>
      <c r="C250" s="18">
        <f t="shared" ref="C250:H259" si="6">+C217*$L$2</f>
        <v>5907.38</v>
      </c>
      <c r="D250" s="18">
        <f t="shared" si="6"/>
        <v>3742.86</v>
      </c>
      <c r="E250" s="18">
        <f t="shared" si="6"/>
        <v>2648.4100000000003</v>
      </c>
      <c r="F250" s="18">
        <f t="shared" si="6"/>
        <v>2105.69</v>
      </c>
      <c r="G250" s="18">
        <f t="shared" si="6"/>
        <v>1813.66</v>
      </c>
      <c r="H250" s="19">
        <f t="shared" si="6"/>
        <v>1455.38</v>
      </c>
    </row>
    <row r="251" spans="1:8" hidden="1" x14ac:dyDescent="0.15">
      <c r="A251" s="13">
        <v>63</v>
      </c>
      <c r="B251" s="17"/>
      <c r="C251" s="18">
        <f t="shared" si="6"/>
        <v>6277.85</v>
      </c>
      <c r="D251" s="18">
        <f t="shared" si="6"/>
        <v>3980.3</v>
      </c>
      <c r="E251" s="18">
        <f t="shared" si="6"/>
        <v>2816.42</v>
      </c>
      <c r="F251" s="18">
        <f t="shared" si="6"/>
        <v>2238.7200000000003</v>
      </c>
      <c r="G251" s="18">
        <f t="shared" si="6"/>
        <v>1928.67</v>
      </c>
      <c r="H251" s="19">
        <f t="shared" si="6"/>
        <v>1547.6000000000001</v>
      </c>
    </row>
    <row r="252" spans="1:8" hidden="1" x14ac:dyDescent="0.15">
      <c r="A252" s="13">
        <v>64</v>
      </c>
      <c r="B252" s="17"/>
      <c r="C252" s="18">
        <f t="shared" si="6"/>
        <v>6788.77</v>
      </c>
      <c r="D252" s="18">
        <f t="shared" si="6"/>
        <v>4305.72</v>
      </c>
      <c r="E252" s="18">
        <f t="shared" si="6"/>
        <v>3046.9700000000003</v>
      </c>
      <c r="F252" s="18">
        <f t="shared" si="6"/>
        <v>2423.1600000000003</v>
      </c>
      <c r="G252" s="18">
        <f t="shared" si="6"/>
        <v>2086.61</v>
      </c>
      <c r="H252" s="19">
        <f t="shared" si="6"/>
        <v>1675.3300000000002</v>
      </c>
    </row>
    <row r="253" spans="1:8" hidden="1" x14ac:dyDescent="0.15">
      <c r="A253" s="13">
        <v>65</v>
      </c>
      <c r="B253" s="17"/>
      <c r="C253" s="18">
        <f t="shared" si="6"/>
        <v>7114.1900000000005</v>
      </c>
      <c r="D253" s="18">
        <f t="shared" si="6"/>
        <v>5628.6</v>
      </c>
      <c r="E253" s="18">
        <f t="shared" si="6"/>
        <v>3976.0600000000004</v>
      </c>
      <c r="F253" s="18">
        <f t="shared" si="6"/>
        <v>3064.9900000000002</v>
      </c>
      <c r="G253" s="18">
        <f t="shared" si="6"/>
        <v>2784.09</v>
      </c>
      <c r="H253" s="19">
        <f t="shared" si="6"/>
        <v>2362.7400000000002</v>
      </c>
    </row>
    <row r="254" spans="1:8" hidden="1" x14ac:dyDescent="0.15">
      <c r="A254" s="13">
        <v>66</v>
      </c>
      <c r="B254" s="17"/>
      <c r="C254" s="18">
        <f t="shared" si="6"/>
        <v>7437.4900000000007</v>
      </c>
      <c r="D254" s="18">
        <f t="shared" si="6"/>
        <v>6540.7300000000005</v>
      </c>
      <c r="E254" s="18">
        <f t="shared" si="6"/>
        <v>4619.4800000000005</v>
      </c>
      <c r="F254" s="18">
        <f t="shared" si="6"/>
        <v>3560.54</v>
      </c>
      <c r="G254" s="18">
        <f t="shared" si="6"/>
        <v>3235.65</v>
      </c>
      <c r="H254" s="19">
        <f t="shared" si="6"/>
        <v>2746.9900000000002</v>
      </c>
    </row>
    <row r="255" spans="1:8" hidden="1" x14ac:dyDescent="0.15">
      <c r="A255" s="13">
        <v>67</v>
      </c>
      <c r="B255" s="17"/>
      <c r="C255" s="18">
        <f t="shared" si="6"/>
        <v>8120.6600000000008</v>
      </c>
      <c r="D255" s="18">
        <f t="shared" si="6"/>
        <v>7144.93</v>
      </c>
      <c r="E255" s="18">
        <f t="shared" si="6"/>
        <v>5046.13</v>
      </c>
      <c r="F255" s="18">
        <f t="shared" si="6"/>
        <v>3889.1400000000003</v>
      </c>
      <c r="G255" s="18">
        <f t="shared" si="6"/>
        <v>3534.04</v>
      </c>
      <c r="H255" s="19">
        <f t="shared" si="6"/>
        <v>3000.86</v>
      </c>
    </row>
    <row r="256" spans="1:8" hidden="1" x14ac:dyDescent="0.15">
      <c r="A256" s="13">
        <v>68</v>
      </c>
      <c r="B256" s="17"/>
      <c r="C256" s="18">
        <f t="shared" si="6"/>
        <v>8989.33</v>
      </c>
      <c r="D256" s="18">
        <f t="shared" si="6"/>
        <v>7911.31</v>
      </c>
      <c r="E256" s="18">
        <f t="shared" si="6"/>
        <v>5587.79</v>
      </c>
      <c r="F256" s="18">
        <f t="shared" si="6"/>
        <v>4307.3100000000004</v>
      </c>
      <c r="G256" s="18">
        <f t="shared" si="6"/>
        <v>3915.11</v>
      </c>
      <c r="H256" s="19">
        <f t="shared" si="6"/>
        <v>3323.63</v>
      </c>
    </row>
    <row r="257" spans="1:9" hidden="1" x14ac:dyDescent="0.15">
      <c r="A257" s="13">
        <v>69</v>
      </c>
      <c r="B257" s="17"/>
      <c r="C257" s="18">
        <f t="shared" si="6"/>
        <v>9887.68</v>
      </c>
      <c r="D257" s="18">
        <f t="shared" si="6"/>
        <v>8704.7200000000012</v>
      </c>
      <c r="E257" s="18">
        <f t="shared" si="6"/>
        <v>6148</v>
      </c>
      <c r="F257" s="18">
        <f t="shared" si="6"/>
        <v>4738.7300000000005</v>
      </c>
      <c r="G257" s="18">
        <f t="shared" si="6"/>
        <v>4307.3100000000004</v>
      </c>
      <c r="H257" s="19">
        <f t="shared" si="6"/>
        <v>3657</v>
      </c>
    </row>
    <row r="258" spans="1:9" hidden="1" x14ac:dyDescent="0.15">
      <c r="A258" s="13">
        <v>70</v>
      </c>
      <c r="B258" s="17"/>
      <c r="C258" s="18">
        <f t="shared" si="6"/>
        <v>11702.93</v>
      </c>
      <c r="D258" s="18">
        <f t="shared" si="6"/>
        <v>10714.480000000001</v>
      </c>
      <c r="E258" s="18">
        <f t="shared" si="6"/>
        <v>7486.25</v>
      </c>
      <c r="F258" s="18">
        <f t="shared" si="6"/>
        <v>5578.7800000000007</v>
      </c>
      <c r="G258" s="18">
        <f t="shared" si="6"/>
        <v>5019.1000000000004</v>
      </c>
      <c r="H258" s="19">
        <f t="shared" si="6"/>
        <v>4302.01</v>
      </c>
    </row>
    <row r="259" spans="1:9" hidden="1" x14ac:dyDescent="0.15">
      <c r="A259" s="13">
        <v>71</v>
      </c>
      <c r="B259" s="17"/>
      <c r="C259" s="18">
        <f t="shared" si="6"/>
        <v>12159.79</v>
      </c>
      <c r="D259" s="18">
        <f t="shared" si="6"/>
        <v>11134.77</v>
      </c>
      <c r="E259" s="18">
        <f t="shared" si="6"/>
        <v>7780.93</v>
      </c>
      <c r="F259" s="18">
        <f t="shared" si="6"/>
        <v>5798.2000000000007</v>
      </c>
      <c r="G259" s="18">
        <f t="shared" si="6"/>
        <v>5217.3200000000006</v>
      </c>
      <c r="H259" s="19">
        <f t="shared" si="6"/>
        <v>4471.08</v>
      </c>
    </row>
    <row r="260" spans="1:9" hidden="1" x14ac:dyDescent="0.15">
      <c r="A260" s="13">
        <v>72</v>
      </c>
      <c r="B260" s="17"/>
      <c r="C260" s="18">
        <f t="shared" ref="C260:H268" si="7">+C227*$L$2</f>
        <v>12503.76</v>
      </c>
      <c r="D260" s="18">
        <f t="shared" si="7"/>
        <v>11449.59</v>
      </c>
      <c r="E260" s="18">
        <f t="shared" si="7"/>
        <v>8001.4100000000008</v>
      </c>
      <c r="F260" s="18">
        <f t="shared" si="7"/>
        <v>5962.5</v>
      </c>
      <c r="G260" s="18">
        <f t="shared" si="7"/>
        <v>5365.1900000000005</v>
      </c>
      <c r="H260" s="19">
        <f t="shared" si="7"/>
        <v>4598.2800000000007</v>
      </c>
    </row>
    <row r="261" spans="1:9" hidden="1" x14ac:dyDescent="0.15">
      <c r="A261" s="13">
        <v>73</v>
      </c>
      <c r="B261" s="17"/>
      <c r="C261" s="18">
        <f t="shared" si="7"/>
        <v>12962.210000000001</v>
      </c>
      <c r="D261" s="18">
        <f t="shared" si="7"/>
        <v>11870.94</v>
      </c>
      <c r="E261" s="18">
        <f t="shared" si="7"/>
        <v>8295.0300000000007</v>
      </c>
      <c r="F261" s="18">
        <f t="shared" si="7"/>
        <v>6182.4500000000007</v>
      </c>
      <c r="G261" s="18">
        <f t="shared" si="7"/>
        <v>5561.29</v>
      </c>
      <c r="H261" s="19">
        <f t="shared" si="7"/>
        <v>4767.88</v>
      </c>
    </row>
    <row r="262" spans="1:9" hidden="1" x14ac:dyDescent="0.15">
      <c r="A262" s="13">
        <v>74</v>
      </c>
      <c r="B262" s="17"/>
      <c r="C262" s="18">
        <f t="shared" si="7"/>
        <v>13191.7</v>
      </c>
      <c r="D262" s="18">
        <f t="shared" si="7"/>
        <v>12081.35</v>
      </c>
      <c r="E262" s="18">
        <f t="shared" si="7"/>
        <v>8441.84</v>
      </c>
      <c r="F262" s="18">
        <f t="shared" si="7"/>
        <v>6290.5700000000006</v>
      </c>
      <c r="G262" s="18">
        <f t="shared" si="7"/>
        <v>5660.4000000000005</v>
      </c>
      <c r="H262" s="19">
        <f t="shared" si="7"/>
        <v>4852.1500000000005</v>
      </c>
    </row>
    <row r="263" spans="1:9" hidden="1" x14ac:dyDescent="0.15">
      <c r="A263" s="13">
        <v>75</v>
      </c>
      <c r="B263" s="17" t="s">
        <v>12</v>
      </c>
      <c r="C263" s="18">
        <f t="shared" si="7"/>
        <v>13764.1</v>
      </c>
      <c r="D263" s="18">
        <f t="shared" si="7"/>
        <v>12607.11</v>
      </c>
      <c r="E263" s="18">
        <f t="shared" si="7"/>
        <v>8809.130000000001</v>
      </c>
      <c r="F263" s="18">
        <f t="shared" si="7"/>
        <v>6564.05</v>
      </c>
      <c r="G263" s="18">
        <f t="shared" si="7"/>
        <v>5907.91</v>
      </c>
      <c r="H263" s="19">
        <f t="shared" si="7"/>
        <v>5062.5600000000004</v>
      </c>
    </row>
    <row r="264" spans="1:9" hidden="1" x14ac:dyDescent="0.15">
      <c r="A264" s="13">
        <v>1</v>
      </c>
      <c r="B264" s="17" t="s">
        <v>13</v>
      </c>
      <c r="C264" s="18">
        <f t="shared" si="7"/>
        <v>739.35</v>
      </c>
      <c r="D264" s="18">
        <f t="shared" si="7"/>
        <v>459.51000000000005</v>
      </c>
      <c r="E264" s="18">
        <f t="shared" si="7"/>
        <v>334.96000000000004</v>
      </c>
      <c r="F264" s="18">
        <f t="shared" si="7"/>
        <v>264.47000000000003</v>
      </c>
      <c r="G264" s="18">
        <f t="shared" si="7"/>
        <v>223.13000000000002</v>
      </c>
      <c r="H264" s="19">
        <f t="shared" si="7"/>
        <v>165.89000000000001</v>
      </c>
    </row>
    <row r="265" spans="1:9" hidden="1" x14ac:dyDescent="0.15">
      <c r="A265" s="13">
        <v>2</v>
      </c>
      <c r="B265" s="17" t="s">
        <v>1</v>
      </c>
      <c r="C265" s="18">
        <f t="shared" si="7"/>
        <v>1159.1100000000001</v>
      </c>
      <c r="D265" s="18">
        <f t="shared" si="7"/>
        <v>730.87</v>
      </c>
      <c r="E265" s="18">
        <f t="shared" si="7"/>
        <v>534.77</v>
      </c>
      <c r="F265" s="18">
        <f t="shared" si="7"/>
        <v>421.35</v>
      </c>
      <c r="G265" s="18">
        <f t="shared" si="7"/>
        <v>354.57</v>
      </c>
      <c r="H265" s="19">
        <f t="shared" si="7"/>
        <v>263.94</v>
      </c>
    </row>
    <row r="266" spans="1:9" hidden="1" x14ac:dyDescent="0.15">
      <c r="A266" s="13">
        <v>3</v>
      </c>
      <c r="B266" s="17" t="s">
        <v>14</v>
      </c>
      <c r="C266" s="18">
        <f t="shared" si="7"/>
        <v>1684.8700000000001</v>
      </c>
      <c r="D266" s="18">
        <f t="shared" si="7"/>
        <v>1072.19</v>
      </c>
      <c r="E266" s="18">
        <f t="shared" si="7"/>
        <v>783.87</v>
      </c>
      <c r="F266" s="18">
        <f t="shared" si="7"/>
        <v>617.98</v>
      </c>
      <c r="G266" s="18">
        <f t="shared" si="7"/>
        <v>520.99</v>
      </c>
      <c r="H266" s="19">
        <f t="shared" si="7"/>
        <v>385.31</v>
      </c>
    </row>
    <row r="267" spans="1:9" hidden="1" x14ac:dyDescent="0.15">
      <c r="A267" s="13">
        <v>1</v>
      </c>
      <c r="B267" s="17" t="s">
        <v>3</v>
      </c>
      <c r="C267" s="18">
        <f t="shared" si="7"/>
        <v>0</v>
      </c>
      <c r="D267" s="18">
        <f t="shared" si="7"/>
        <v>0</v>
      </c>
      <c r="E267" s="18">
        <f t="shared" si="7"/>
        <v>0</v>
      </c>
      <c r="F267" s="18">
        <f t="shared" si="7"/>
        <v>119.25</v>
      </c>
      <c r="G267" s="18">
        <f t="shared" si="7"/>
        <v>119.25</v>
      </c>
      <c r="H267" s="19">
        <f t="shared" si="7"/>
        <v>119.25</v>
      </c>
    </row>
    <row r="268" spans="1:9" ht="14" hidden="1" thickBot="1" x14ac:dyDescent="0.2">
      <c r="A268" s="23">
        <v>1</v>
      </c>
      <c r="B268" s="24" t="s">
        <v>2</v>
      </c>
      <c r="C268" s="25">
        <f t="shared" si="7"/>
        <v>0</v>
      </c>
      <c r="D268" s="25">
        <f t="shared" si="7"/>
        <v>0</v>
      </c>
      <c r="E268" s="25">
        <f t="shared" si="7"/>
        <v>0</v>
      </c>
      <c r="F268" s="25">
        <f t="shared" si="7"/>
        <v>0</v>
      </c>
      <c r="G268" s="25">
        <f t="shared" si="7"/>
        <v>0</v>
      </c>
      <c r="H268" s="26">
        <f t="shared" si="7"/>
        <v>0</v>
      </c>
    </row>
    <row r="270" spans="1:9" ht="18" hidden="1" x14ac:dyDescent="0.2">
      <c r="A270" s="294" t="s">
        <v>130</v>
      </c>
      <c r="B270" s="294"/>
      <c r="C270" s="294"/>
      <c r="D270" s="294"/>
      <c r="E270" s="294"/>
      <c r="F270" s="294"/>
      <c r="G270" s="294"/>
      <c r="H270" s="294"/>
      <c r="I270" s="29" t="s">
        <v>124</v>
      </c>
    </row>
    <row r="271" spans="1:9" ht="18" hidden="1" x14ac:dyDescent="0.2">
      <c r="A271" s="295" t="s">
        <v>17</v>
      </c>
      <c r="B271" s="295"/>
      <c r="C271" s="295"/>
      <c r="D271" s="295"/>
      <c r="E271" s="295"/>
      <c r="F271" s="295"/>
      <c r="G271" s="295"/>
      <c r="H271" s="295"/>
    </row>
    <row r="272" spans="1:9" hidden="1" x14ac:dyDescent="0.15">
      <c r="A272" s="296" t="s">
        <v>0</v>
      </c>
      <c r="B272" s="296"/>
      <c r="C272" s="296"/>
      <c r="D272" s="296"/>
      <c r="E272" s="296"/>
      <c r="F272" s="296"/>
      <c r="G272" s="296"/>
      <c r="H272" s="148"/>
    </row>
    <row r="273" spans="1:22" hidden="1" x14ac:dyDescent="0.15">
      <c r="A273" s="149" t="s">
        <v>4</v>
      </c>
      <c r="B273" s="150" t="s">
        <v>4</v>
      </c>
      <c r="C273" s="151" t="s">
        <v>45</v>
      </c>
      <c r="D273" s="151" t="s">
        <v>46</v>
      </c>
      <c r="E273" s="151" t="s">
        <v>47</v>
      </c>
      <c r="F273" s="151" t="s">
        <v>48</v>
      </c>
      <c r="G273" s="151" t="s">
        <v>49</v>
      </c>
      <c r="H273" s="151" t="s">
        <v>50</v>
      </c>
    </row>
    <row r="274" spans="1:22" ht="14" hidden="1" x14ac:dyDescent="0.15">
      <c r="A274" s="149">
        <v>18</v>
      </c>
      <c r="B274" s="152"/>
      <c r="C274" s="222">
        <f>Q274</f>
        <v>1054.08</v>
      </c>
      <c r="D274" s="222">
        <f t="shared" ref="D274:H274" si="8">R274</f>
        <v>1013.76</v>
      </c>
      <c r="E274" s="222">
        <f t="shared" si="8"/>
        <v>939.59999999999991</v>
      </c>
      <c r="F274" s="222">
        <f t="shared" si="8"/>
        <v>666</v>
      </c>
      <c r="G274" s="222">
        <f t="shared" si="8"/>
        <v>501.84</v>
      </c>
      <c r="H274" s="222">
        <f t="shared" si="8"/>
        <v>352.8</v>
      </c>
      <c r="J274" s="222">
        <v>1464</v>
      </c>
      <c r="K274" s="222">
        <v>1408</v>
      </c>
      <c r="L274" s="222">
        <v>1305</v>
      </c>
      <c r="M274" s="222">
        <v>925</v>
      </c>
      <c r="N274" s="222">
        <v>697</v>
      </c>
      <c r="O274" s="222">
        <v>490</v>
      </c>
      <c r="Q274" s="231">
        <f>J274*0.72</f>
        <v>1054.08</v>
      </c>
      <c r="R274" s="231">
        <f t="shared" ref="R274:V274" si="9">K274*0.72</f>
        <v>1013.76</v>
      </c>
      <c r="S274" s="231">
        <f t="shared" si="9"/>
        <v>939.59999999999991</v>
      </c>
      <c r="T274" s="231">
        <f t="shared" si="9"/>
        <v>666</v>
      </c>
      <c r="U274" s="231">
        <f t="shared" si="9"/>
        <v>501.84</v>
      </c>
      <c r="V274" s="231">
        <f t="shared" si="9"/>
        <v>352.8</v>
      </c>
    </row>
    <row r="275" spans="1:22" ht="14" hidden="1" x14ac:dyDescent="0.15">
      <c r="A275" s="149">
        <v>19</v>
      </c>
      <c r="B275" s="152"/>
      <c r="C275" s="222">
        <f t="shared" ref="C275:C338" si="10">Q275</f>
        <v>1074.24</v>
      </c>
      <c r="D275" s="222">
        <f t="shared" ref="D275:D338" si="11">R275</f>
        <v>1033.2</v>
      </c>
      <c r="E275" s="222">
        <f t="shared" ref="E275:E338" si="12">S275</f>
        <v>958.31999999999994</v>
      </c>
      <c r="F275" s="222">
        <f t="shared" ref="F275:F338" si="13">T275</f>
        <v>678.24</v>
      </c>
      <c r="G275" s="222">
        <f t="shared" ref="G275:G338" si="14">U275</f>
        <v>501.84</v>
      </c>
      <c r="H275" s="222">
        <f t="shared" ref="H275:H338" si="15">V275</f>
        <v>364.32</v>
      </c>
      <c r="J275" s="222">
        <v>1492</v>
      </c>
      <c r="K275" s="222">
        <v>1435</v>
      </c>
      <c r="L275" s="222">
        <v>1331</v>
      </c>
      <c r="M275" s="222">
        <v>942</v>
      </c>
      <c r="N275" s="222">
        <v>697</v>
      </c>
      <c r="O275" s="222">
        <v>506</v>
      </c>
      <c r="Q275" s="231">
        <f t="shared" ref="Q275:Q338" si="16">J275*0.72</f>
        <v>1074.24</v>
      </c>
      <c r="R275" s="231">
        <f t="shared" ref="R275:R338" si="17">K275*0.72</f>
        <v>1033.2</v>
      </c>
      <c r="S275" s="231">
        <f t="shared" ref="S275:S338" si="18">L275*0.72</f>
        <v>958.31999999999994</v>
      </c>
      <c r="T275" s="231">
        <f t="shared" ref="T275:T338" si="19">M275*0.72</f>
        <v>678.24</v>
      </c>
      <c r="U275" s="231">
        <f t="shared" ref="U275:U338" si="20">N275*0.72</f>
        <v>501.84</v>
      </c>
      <c r="V275" s="231">
        <f t="shared" ref="V275:V338" si="21">O275*0.72</f>
        <v>364.32</v>
      </c>
    </row>
    <row r="276" spans="1:22" ht="14" hidden="1" x14ac:dyDescent="0.15">
      <c r="A276" s="149">
        <v>20</v>
      </c>
      <c r="B276" s="152"/>
      <c r="C276" s="222">
        <f t="shared" si="10"/>
        <v>1092.96</v>
      </c>
      <c r="D276" s="222">
        <f t="shared" si="11"/>
        <v>1051.92</v>
      </c>
      <c r="E276" s="222">
        <f t="shared" si="12"/>
        <v>974.88</v>
      </c>
      <c r="F276" s="222">
        <f t="shared" si="13"/>
        <v>690.48</v>
      </c>
      <c r="G276" s="222">
        <f t="shared" si="14"/>
        <v>515.52</v>
      </c>
      <c r="H276" s="222">
        <f t="shared" si="15"/>
        <v>364.32</v>
      </c>
      <c r="J276" s="222">
        <v>1518</v>
      </c>
      <c r="K276" s="222">
        <v>1461</v>
      </c>
      <c r="L276" s="222">
        <v>1354</v>
      </c>
      <c r="M276" s="222">
        <v>959</v>
      </c>
      <c r="N276" s="222">
        <v>716</v>
      </c>
      <c r="O276" s="222">
        <v>506</v>
      </c>
      <c r="Q276" s="231">
        <f t="shared" si="16"/>
        <v>1092.96</v>
      </c>
      <c r="R276" s="231">
        <f t="shared" si="17"/>
        <v>1051.92</v>
      </c>
      <c r="S276" s="231">
        <f t="shared" si="18"/>
        <v>974.88</v>
      </c>
      <c r="T276" s="231">
        <f t="shared" si="19"/>
        <v>690.48</v>
      </c>
      <c r="U276" s="231">
        <f t="shared" si="20"/>
        <v>515.52</v>
      </c>
      <c r="V276" s="231">
        <f t="shared" si="21"/>
        <v>364.32</v>
      </c>
    </row>
    <row r="277" spans="1:22" ht="14" hidden="1" x14ac:dyDescent="0.15">
      <c r="A277" s="149">
        <v>21</v>
      </c>
      <c r="B277" s="152"/>
      <c r="C277" s="222">
        <f t="shared" si="10"/>
        <v>1113.1199999999999</v>
      </c>
      <c r="D277" s="222">
        <f t="shared" si="11"/>
        <v>1070.6399999999999</v>
      </c>
      <c r="E277" s="222">
        <f t="shared" si="12"/>
        <v>992.16</v>
      </c>
      <c r="F277" s="222">
        <f t="shared" si="13"/>
        <v>702.72</v>
      </c>
      <c r="G277" s="222">
        <f t="shared" si="14"/>
        <v>527.76</v>
      </c>
      <c r="H277" s="222">
        <f t="shared" si="15"/>
        <v>377.28</v>
      </c>
      <c r="J277" s="222">
        <v>1546</v>
      </c>
      <c r="K277" s="222">
        <v>1487</v>
      </c>
      <c r="L277" s="222">
        <v>1378</v>
      </c>
      <c r="M277" s="222">
        <v>976</v>
      </c>
      <c r="N277" s="222">
        <v>733</v>
      </c>
      <c r="O277" s="222">
        <v>524</v>
      </c>
      <c r="Q277" s="231">
        <f t="shared" si="16"/>
        <v>1113.1199999999999</v>
      </c>
      <c r="R277" s="231">
        <f t="shared" si="17"/>
        <v>1070.6399999999999</v>
      </c>
      <c r="S277" s="231">
        <f t="shared" si="18"/>
        <v>992.16</v>
      </c>
      <c r="T277" s="231">
        <f t="shared" si="19"/>
        <v>702.72</v>
      </c>
      <c r="U277" s="231">
        <f t="shared" si="20"/>
        <v>527.76</v>
      </c>
      <c r="V277" s="231">
        <f t="shared" si="21"/>
        <v>377.28</v>
      </c>
    </row>
    <row r="278" spans="1:22" ht="14" hidden="1" x14ac:dyDescent="0.15">
      <c r="A278" s="149">
        <v>22</v>
      </c>
      <c r="B278" s="152"/>
      <c r="C278" s="222">
        <f t="shared" si="10"/>
        <v>1134</v>
      </c>
      <c r="D278" s="222">
        <f t="shared" si="11"/>
        <v>1090.08</v>
      </c>
      <c r="E278" s="222">
        <f t="shared" si="12"/>
        <v>1010.88</v>
      </c>
      <c r="F278" s="222">
        <f t="shared" si="13"/>
        <v>716.4</v>
      </c>
      <c r="G278" s="222">
        <f t="shared" si="14"/>
        <v>540</v>
      </c>
      <c r="H278" s="222">
        <f t="shared" si="15"/>
        <v>377.28</v>
      </c>
      <c r="J278" s="222">
        <v>1575</v>
      </c>
      <c r="K278" s="222">
        <v>1514</v>
      </c>
      <c r="L278" s="222">
        <v>1404</v>
      </c>
      <c r="M278" s="222">
        <v>995</v>
      </c>
      <c r="N278" s="222">
        <v>750</v>
      </c>
      <c r="O278" s="222">
        <v>524</v>
      </c>
      <c r="Q278" s="231">
        <f t="shared" si="16"/>
        <v>1134</v>
      </c>
      <c r="R278" s="231">
        <f t="shared" si="17"/>
        <v>1090.08</v>
      </c>
      <c r="S278" s="231">
        <f t="shared" si="18"/>
        <v>1010.88</v>
      </c>
      <c r="T278" s="231">
        <f t="shared" si="19"/>
        <v>716.4</v>
      </c>
      <c r="U278" s="231">
        <f t="shared" si="20"/>
        <v>540</v>
      </c>
      <c r="V278" s="231">
        <f t="shared" si="21"/>
        <v>377.28</v>
      </c>
    </row>
    <row r="279" spans="1:22" ht="14" hidden="1" x14ac:dyDescent="0.15">
      <c r="A279" s="149">
        <v>23</v>
      </c>
      <c r="B279" s="152"/>
      <c r="C279" s="222">
        <f t="shared" si="10"/>
        <v>1152</v>
      </c>
      <c r="D279" s="222">
        <f t="shared" si="11"/>
        <v>1108.08</v>
      </c>
      <c r="E279" s="222">
        <f t="shared" si="12"/>
        <v>1026.72</v>
      </c>
      <c r="F279" s="222">
        <f t="shared" si="13"/>
        <v>727.92</v>
      </c>
      <c r="G279" s="222">
        <f t="shared" si="14"/>
        <v>540</v>
      </c>
      <c r="H279" s="222">
        <f t="shared" si="15"/>
        <v>390.96</v>
      </c>
      <c r="J279" s="222">
        <v>1600</v>
      </c>
      <c r="K279" s="222">
        <v>1539</v>
      </c>
      <c r="L279" s="222">
        <v>1426</v>
      </c>
      <c r="M279" s="222">
        <v>1011</v>
      </c>
      <c r="N279" s="222">
        <v>750</v>
      </c>
      <c r="O279" s="222">
        <v>543</v>
      </c>
      <c r="Q279" s="231">
        <f t="shared" si="16"/>
        <v>1152</v>
      </c>
      <c r="R279" s="231">
        <f t="shared" si="17"/>
        <v>1108.08</v>
      </c>
      <c r="S279" s="231">
        <f t="shared" si="18"/>
        <v>1026.72</v>
      </c>
      <c r="T279" s="231">
        <f t="shared" si="19"/>
        <v>727.92</v>
      </c>
      <c r="U279" s="231">
        <f t="shared" si="20"/>
        <v>540</v>
      </c>
      <c r="V279" s="231">
        <f t="shared" si="21"/>
        <v>390.96</v>
      </c>
    </row>
    <row r="280" spans="1:22" ht="14" hidden="1" x14ac:dyDescent="0.15">
      <c r="A280" s="149">
        <v>24</v>
      </c>
      <c r="B280" s="152"/>
      <c r="C280" s="222">
        <f t="shared" si="10"/>
        <v>1193.04</v>
      </c>
      <c r="D280" s="222">
        <f t="shared" si="11"/>
        <v>1147.68</v>
      </c>
      <c r="E280" s="222">
        <f t="shared" si="12"/>
        <v>1063.44</v>
      </c>
      <c r="F280" s="222">
        <f t="shared" si="13"/>
        <v>753.83999999999992</v>
      </c>
      <c r="G280" s="222">
        <f t="shared" si="14"/>
        <v>552.24</v>
      </c>
      <c r="H280" s="222">
        <f t="shared" si="15"/>
        <v>401.76</v>
      </c>
      <c r="J280" s="222">
        <v>1657</v>
      </c>
      <c r="K280" s="222">
        <v>1594</v>
      </c>
      <c r="L280" s="222">
        <v>1477</v>
      </c>
      <c r="M280" s="222">
        <v>1047</v>
      </c>
      <c r="N280" s="222">
        <v>767</v>
      </c>
      <c r="O280" s="222">
        <v>558</v>
      </c>
      <c r="Q280" s="231">
        <f t="shared" si="16"/>
        <v>1193.04</v>
      </c>
      <c r="R280" s="231">
        <f t="shared" si="17"/>
        <v>1147.68</v>
      </c>
      <c r="S280" s="231">
        <f t="shared" si="18"/>
        <v>1063.44</v>
      </c>
      <c r="T280" s="231">
        <f t="shared" si="19"/>
        <v>753.83999999999992</v>
      </c>
      <c r="U280" s="231">
        <f t="shared" si="20"/>
        <v>552.24</v>
      </c>
      <c r="V280" s="231">
        <f t="shared" si="21"/>
        <v>401.76</v>
      </c>
    </row>
    <row r="281" spans="1:22" ht="14" hidden="1" x14ac:dyDescent="0.15">
      <c r="A281" s="149">
        <v>25</v>
      </c>
      <c r="B281" s="152"/>
      <c r="C281" s="222">
        <f t="shared" si="10"/>
        <v>1212.48</v>
      </c>
      <c r="D281" s="222">
        <f t="shared" si="11"/>
        <v>1165.68</v>
      </c>
      <c r="E281" s="222">
        <f t="shared" si="12"/>
        <v>1080.72</v>
      </c>
      <c r="F281" s="222">
        <f t="shared" si="13"/>
        <v>766.07999999999993</v>
      </c>
      <c r="G281" s="222">
        <f t="shared" si="14"/>
        <v>565.91999999999996</v>
      </c>
      <c r="H281" s="222">
        <f t="shared" si="15"/>
        <v>401.76</v>
      </c>
      <c r="J281" s="222">
        <v>1684</v>
      </c>
      <c r="K281" s="222">
        <v>1619</v>
      </c>
      <c r="L281" s="222">
        <v>1501</v>
      </c>
      <c r="M281" s="222">
        <v>1064</v>
      </c>
      <c r="N281" s="222">
        <v>786</v>
      </c>
      <c r="O281" s="222">
        <v>558</v>
      </c>
      <c r="Q281" s="231">
        <f t="shared" si="16"/>
        <v>1212.48</v>
      </c>
      <c r="R281" s="231">
        <f t="shared" si="17"/>
        <v>1165.68</v>
      </c>
      <c r="S281" s="231">
        <f t="shared" si="18"/>
        <v>1080.72</v>
      </c>
      <c r="T281" s="231">
        <f t="shared" si="19"/>
        <v>766.07999999999993</v>
      </c>
      <c r="U281" s="231">
        <f t="shared" si="20"/>
        <v>565.91999999999996</v>
      </c>
      <c r="V281" s="231">
        <f t="shared" si="21"/>
        <v>401.76</v>
      </c>
    </row>
    <row r="282" spans="1:22" ht="14" hidden="1" x14ac:dyDescent="0.15">
      <c r="A282" s="149">
        <v>26</v>
      </c>
      <c r="B282" s="152"/>
      <c r="C282" s="222">
        <f t="shared" si="10"/>
        <v>1231.9199999999998</v>
      </c>
      <c r="D282" s="222">
        <f t="shared" si="11"/>
        <v>1185.1199999999999</v>
      </c>
      <c r="E282" s="222">
        <f t="shared" si="12"/>
        <v>1098.72</v>
      </c>
      <c r="F282" s="222">
        <f t="shared" si="13"/>
        <v>778.31999999999994</v>
      </c>
      <c r="G282" s="222">
        <f t="shared" si="14"/>
        <v>577.43999999999994</v>
      </c>
      <c r="H282" s="222">
        <f t="shared" si="15"/>
        <v>415.44</v>
      </c>
      <c r="J282" s="222">
        <v>1711</v>
      </c>
      <c r="K282" s="222">
        <v>1646</v>
      </c>
      <c r="L282" s="222">
        <v>1526</v>
      </c>
      <c r="M282" s="222">
        <v>1081</v>
      </c>
      <c r="N282" s="222">
        <v>802</v>
      </c>
      <c r="O282" s="222">
        <v>577</v>
      </c>
      <c r="Q282" s="231">
        <f t="shared" si="16"/>
        <v>1231.9199999999998</v>
      </c>
      <c r="R282" s="231">
        <f t="shared" si="17"/>
        <v>1185.1199999999999</v>
      </c>
      <c r="S282" s="231">
        <f t="shared" si="18"/>
        <v>1098.72</v>
      </c>
      <c r="T282" s="231">
        <f t="shared" si="19"/>
        <v>778.31999999999994</v>
      </c>
      <c r="U282" s="231">
        <f t="shared" si="20"/>
        <v>577.43999999999994</v>
      </c>
      <c r="V282" s="231">
        <f t="shared" si="21"/>
        <v>415.44</v>
      </c>
    </row>
    <row r="283" spans="1:22" ht="14" hidden="1" x14ac:dyDescent="0.15">
      <c r="A283" s="149">
        <v>27</v>
      </c>
      <c r="B283" s="152"/>
      <c r="C283" s="222">
        <f t="shared" si="10"/>
        <v>1253.52</v>
      </c>
      <c r="D283" s="222">
        <f t="shared" si="11"/>
        <v>1205.28</v>
      </c>
      <c r="E283" s="222">
        <f t="shared" si="12"/>
        <v>1116.72</v>
      </c>
      <c r="F283" s="222">
        <f t="shared" si="13"/>
        <v>791.28</v>
      </c>
      <c r="G283" s="222">
        <f t="shared" si="14"/>
        <v>590.4</v>
      </c>
      <c r="H283" s="222">
        <f t="shared" si="15"/>
        <v>415.44</v>
      </c>
      <c r="J283" s="222">
        <v>1741</v>
      </c>
      <c r="K283" s="222">
        <v>1674</v>
      </c>
      <c r="L283" s="222">
        <v>1551</v>
      </c>
      <c r="M283" s="222">
        <v>1099</v>
      </c>
      <c r="N283" s="222">
        <v>820</v>
      </c>
      <c r="O283" s="222">
        <v>577</v>
      </c>
      <c r="Q283" s="231">
        <f t="shared" si="16"/>
        <v>1253.52</v>
      </c>
      <c r="R283" s="231">
        <f t="shared" si="17"/>
        <v>1205.28</v>
      </c>
      <c r="S283" s="231">
        <f t="shared" si="18"/>
        <v>1116.72</v>
      </c>
      <c r="T283" s="231">
        <f t="shared" si="19"/>
        <v>791.28</v>
      </c>
      <c r="U283" s="231">
        <f t="shared" si="20"/>
        <v>590.4</v>
      </c>
      <c r="V283" s="231">
        <f t="shared" si="21"/>
        <v>415.44</v>
      </c>
    </row>
    <row r="284" spans="1:22" ht="14" hidden="1" x14ac:dyDescent="0.15">
      <c r="A284" s="149">
        <v>28</v>
      </c>
      <c r="B284" s="152"/>
      <c r="C284" s="222">
        <f t="shared" si="10"/>
        <v>1270.8</v>
      </c>
      <c r="D284" s="222">
        <f t="shared" si="11"/>
        <v>1222.56</v>
      </c>
      <c r="E284" s="222">
        <f t="shared" si="12"/>
        <v>1133.28</v>
      </c>
      <c r="F284" s="222">
        <f t="shared" si="13"/>
        <v>802.8</v>
      </c>
      <c r="G284" s="222">
        <f t="shared" si="14"/>
        <v>603.36</v>
      </c>
      <c r="H284" s="222">
        <f t="shared" si="15"/>
        <v>426.96</v>
      </c>
      <c r="J284" s="222">
        <v>1765</v>
      </c>
      <c r="K284" s="222">
        <v>1698</v>
      </c>
      <c r="L284" s="222">
        <v>1574</v>
      </c>
      <c r="M284" s="222">
        <v>1115</v>
      </c>
      <c r="N284" s="222">
        <v>838</v>
      </c>
      <c r="O284" s="222">
        <v>593</v>
      </c>
      <c r="Q284" s="231">
        <f t="shared" si="16"/>
        <v>1270.8</v>
      </c>
      <c r="R284" s="231">
        <f t="shared" si="17"/>
        <v>1222.56</v>
      </c>
      <c r="S284" s="231">
        <f t="shared" si="18"/>
        <v>1133.28</v>
      </c>
      <c r="T284" s="231">
        <f t="shared" si="19"/>
        <v>802.8</v>
      </c>
      <c r="U284" s="231">
        <f t="shared" si="20"/>
        <v>603.36</v>
      </c>
      <c r="V284" s="231">
        <f t="shared" si="21"/>
        <v>426.96</v>
      </c>
    </row>
    <row r="285" spans="1:22" ht="14" hidden="1" x14ac:dyDescent="0.15">
      <c r="A285" s="149">
        <v>29</v>
      </c>
      <c r="B285" s="152"/>
      <c r="C285" s="222">
        <f t="shared" si="10"/>
        <v>1311.84</v>
      </c>
      <c r="D285" s="222">
        <f t="shared" si="11"/>
        <v>1261.44</v>
      </c>
      <c r="E285" s="222">
        <f t="shared" si="12"/>
        <v>1169.28</v>
      </c>
      <c r="F285" s="222">
        <f t="shared" si="13"/>
        <v>828.71999999999991</v>
      </c>
      <c r="G285" s="222">
        <f t="shared" si="14"/>
        <v>615.6</v>
      </c>
      <c r="H285" s="222">
        <f t="shared" si="15"/>
        <v>439.2</v>
      </c>
      <c r="J285" s="222">
        <v>1822</v>
      </c>
      <c r="K285" s="222">
        <v>1752</v>
      </c>
      <c r="L285" s="222">
        <v>1624</v>
      </c>
      <c r="M285" s="222">
        <v>1151</v>
      </c>
      <c r="N285" s="222">
        <v>855</v>
      </c>
      <c r="O285" s="222">
        <v>610</v>
      </c>
      <c r="Q285" s="231">
        <f t="shared" si="16"/>
        <v>1311.84</v>
      </c>
      <c r="R285" s="231">
        <f t="shared" si="17"/>
        <v>1261.44</v>
      </c>
      <c r="S285" s="231">
        <f t="shared" si="18"/>
        <v>1169.28</v>
      </c>
      <c r="T285" s="231">
        <f t="shared" si="19"/>
        <v>828.71999999999991</v>
      </c>
      <c r="U285" s="231">
        <f t="shared" si="20"/>
        <v>615.6</v>
      </c>
      <c r="V285" s="231">
        <f t="shared" si="21"/>
        <v>439.2</v>
      </c>
    </row>
    <row r="286" spans="1:22" ht="14" hidden="1" x14ac:dyDescent="0.15">
      <c r="A286" s="149">
        <v>30</v>
      </c>
      <c r="B286" s="152"/>
      <c r="C286" s="222">
        <f t="shared" si="10"/>
        <v>1352.1599999999999</v>
      </c>
      <c r="D286" s="222">
        <f t="shared" si="11"/>
        <v>1300.32</v>
      </c>
      <c r="E286" s="222">
        <f t="shared" si="12"/>
        <v>1205.28</v>
      </c>
      <c r="F286" s="222">
        <f t="shared" si="13"/>
        <v>853.92</v>
      </c>
      <c r="G286" s="222">
        <f t="shared" si="14"/>
        <v>628.55999999999995</v>
      </c>
      <c r="H286" s="222">
        <f t="shared" si="15"/>
        <v>452.88</v>
      </c>
      <c r="J286" s="222">
        <v>1878</v>
      </c>
      <c r="K286" s="222">
        <v>1806</v>
      </c>
      <c r="L286" s="222">
        <v>1674</v>
      </c>
      <c r="M286" s="222">
        <v>1186</v>
      </c>
      <c r="N286" s="222">
        <v>873</v>
      </c>
      <c r="O286" s="222">
        <v>629</v>
      </c>
      <c r="Q286" s="231">
        <f t="shared" si="16"/>
        <v>1352.1599999999999</v>
      </c>
      <c r="R286" s="231">
        <f t="shared" si="17"/>
        <v>1300.32</v>
      </c>
      <c r="S286" s="231">
        <f t="shared" si="18"/>
        <v>1205.28</v>
      </c>
      <c r="T286" s="231">
        <f t="shared" si="19"/>
        <v>853.92</v>
      </c>
      <c r="U286" s="231">
        <f t="shared" si="20"/>
        <v>628.55999999999995</v>
      </c>
      <c r="V286" s="231">
        <f t="shared" si="21"/>
        <v>452.88</v>
      </c>
    </row>
    <row r="287" spans="1:22" ht="14" hidden="1" x14ac:dyDescent="0.15">
      <c r="A287" s="149">
        <v>31</v>
      </c>
      <c r="B287" s="152"/>
      <c r="C287" s="222">
        <f t="shared" si="10"/>
        <v>1372.32</v>
      </c>
      <c r="D287" s="222">
        <f t="shared" si="11"/>
        <v>1319.76</v>
      </c>
      <c r="E287" s="222">
        <f t="shared" si="12"/>
        <v>1224</v>
      </c>
      <c r="F287" s="222">
        <f t="shared" si="13"/>
        <v>866.88</v>
      </c>
      <c r="G287" s="222">
        <f t="shared" si="14"/>
        <v>640.79999999999995</v>
      </c>
      <c r="H287" s="222">
        <f t="shared" si="15"/>
        <v>452.88</v>
      </c>
      <c r="J287" s="222">
        <v>1906</v>
      </c>
      <c r="K287" s="222">
        <v>1833</v>
      </c>
      <c r="L287" s="222">
        <v>1700</v>
      </c>
      <c r="M287" s="222">
        <v>1204</v>
      </c>
      <c r="N287" s="222">
        <v>890</v>
      </c>
      <c r="O287" s="222">
        <v>629</v>
      </c>
      <c r="Q287" s="231">
        <f t="shared" si="16"/>
        <v>1372.32</v>
      </c>
      <c r="R287" s="231">
        <f t="shared" si="17"/>
        <v>1319.76</v>
      </c>
      <c r="S287" s="231">
        <f t="shared" si="18"/>
        <v>1224</v>
      </c>
      <c r="T287" s="231">
        <f t="shared" si="19"/>
        <v>866.88</v>
      </c>
      <c r="U287" s="231">
        <f t="shared" si="20"/>
        <v>640.79999999999995</v>
      </c>
      <c r="V287" s="231">
        <f t="shared" si="21"/>
        <v>452.88</v>
      </c>
    </row>
    <row r="288" spans="1:22" ht="14" hidden="1" x14ac:dyDescent="0.15">
      <c r="A288" s="149">
        <v>32</v>
      </c>
      <c r="B288" s="152"/>
      <c r="C288" s="222">
        <f t="shared" si="10"/>
        <v>1411.9199999999998</v>
      </c>
      <c r="D288" s="222">
        <f t="shared" si="11"/>
        <v>1357.9199999999998</v>
      </c>
      <c r="E288" s="222">
        <f t="shared" si="12"/>
        <v>1258.56</v>
      </c>
      <c r="F288" s="222">
        <f t="shared" si="13"/>
        <v>892.07999999999993</v>
      </c>
      <c r="G288" s="222">
        <f t="shared" si="14"/>
        <v>653.04</v>
      </c>
      <c r="H288" s="222">
        <f t="shared" si="15"/>
        <v>463.68</v>
      </c>
      <c r="J288" s="222">
        <v>1961</v>
      </c>
      <c r="K288" s="222">
        <v>1886</v>
      </c>
      <c r="L288" s="222">
        <v>1748</v>
      </c>
      <c r="M288" s="222">
        <v>1239</v>
      </c>
      <c r="N288" s="222">
        <v>907</v>
      </c>
      <c r="O288" s="222">
        <v>644</v>
      </c>
      <c r="Q288" s="231">
        <f t="shared" si="16"/>
        <v>1411.9199999999998</v>
      </c>
      <c r="R288" s="231">
        <f t="shared" si="17"/>
        <v>1357.9199999999998</v>
      </c>
      <c r="S288" s="231">
        <f t="shared" si="18"/>
        <v>1258.56</v>
      </c>
      <c r="T288" s="231">
        <f t="shared" si="19"/>
        <v>892.07999999999993</v>
      </c>
      <c r="U288" s="231">
        <f t="shared" si="20"/>
        <v>653.04</v>
      </c>
      <c r="V288" s="231">
        <f t="shared" si="21"/>
        <v>463.68</v>
      </c>
    </row>
    <row r="289" spans="1:22" ht="14" hidden="1" x14ac:dyDescent="0.15">
      <c r="A289" s="149">
        <v>33</v>
      </c>
      <c r="B289" s="152"/>
      <c r="C289" s="222">
        <f t="shared" si="10"/>
        <v>1451.52</v>
      </c>
      <c r="D289" s="222">
        <f t="shared" si="11"/>
        <v>1395.36</v>
      </c>
      <c r="E289" s="222">
        <f t="shared" si="12"/>
        <v>1293.8399999999999</v>
      </c>
      <c r="F289" s="222">
        <f t="shared" si="13"/>
        <v>915.83999999999992</v>
      </c>
      <c r="G289" s="222">
        <f t="shared" si="14"/>
        <v>666</v>
      </c>
      <c r="H289" s="222">
        <f t="shared" si="15"/>
        <v>477.35999999999996</v>
      </c>
      <c r="J289" s="222">
        <v>2016</v>
      </c>
      <c r="K289" s="222">
        <v>1938</v>
      </c>
      <c r="L289" s="222">
        <v>1797</v>
      </c>
      <c r="M289" s="222">
        <v>1272</v>
      </c>
      <c r="N289" s="222">
        <v>925</v>
      </c>
      <c r="O289" s="222">
        <v>663</v>
      </c>
      <c r="Q289" s="231">
        <f t="shared" si="16"/>
        <v>1451.52</v>
      </c>
      <c r="R289" s="231">
        <f t="shared" si="17"/>
        <v>1395.36</v>
      </c>
      <c r="S289" s="231">
        <f t="shared" si="18"/>
        <v>1293.8399999999999</v>
      </c>
      <c r="T289" s="231">
        <f t="shared" si="19"/>
        <v>915.83999999999992</v>
      </c>
      <c r="U289" s="231">
        <f t="shared" si="20"/>
        <v>666</v>
      </c>
      <c r="V289" s="231">
        <f t="shared" si="21"/>
        <v>477.35999999999996</v>
      </c>
    </row>
    <row r="290" spans="1:22" ht="14" hidden="1" x14ac:dyDescent="0.15">
      <c r="A290" s="149">
        <v>34</v>
      </c>
      <c r="B290" s="152"/>
      <c r="C290" s="222">
        <f t="shared" si="10"/>
        <v>1491.84</v>
      </c>
      <c r="D290" s="222">
        <f t="shared" si="11"/>
        <v>1434.24</v>
      </c>
      <c r="E290" s="222">
        <f t="shared" si="12"/>
        <v>1329.84</v>
      </c>
      <c r="F290" s="222">
        <f t="shared" si="13"/>
        <v>941.04</v>
      </c>
      <c r="G290" s="222">
        <f t="shared" si="14"/>
        <v>690.48</v>
      </c>
      <c r="H290" s="222">
        <f t="shared" si="15"/>
        <v>490.32</v>
      </c>
      <c r="J290" s="222">
        <v>2072</v>
      </c>
      <c r="K290" s="222">
        <v>1992</v>
      </c>
      <c r="L290" s="222">
        <v>1847</v>
      </c>
      <c r="M290" s="222">
        <v>1307</v>
      </c>
      <c r="N290" s="222">
        <v>959</v>
      </c>
      <c r="O290" s="222">
        <v>681</v>
      </c>
      <c r="Q290" s="231">
        <f t="shared" si="16"/>
        <v>1491.84</v>
      </c>
      <c r="R290" s="231">
        <f t="shared" si="17"/>
        <v>1434.24</v>
      </c>
      <c r="S290" s="231">
        <f t="shared" si="18"/>
        <v>1329.84</v>
      </c>
      <c r="T290" s="231">
        <f t="shared" si="19"/>
        <v>941.04</v>
      </c>
      <c r="U290" s="231">
        <f t="shared" si="20"/>
        <v>690.48</v>
      </c>
      <c r="V290" s="231">
        <f t="shared" si="21"/>
        <v>490.32</v>
      </c>
    </row>
    <row r="291" spans="1:22" ht="14" hidden="1" x14ac:dyDescent="0.15">
      <c r="A291" s="149">
        <v>35</v>
      </c>
      <c r="B291" s="152"/>
      <c r="C291" s="222">
        <f t="shared" si="10"/>
        <v>1530</v>
      </c>
      <c r="D291" s="222">
        <f t="shared" si="11"/>
        <v>1470.96</v>
      </c>
      <c r="E291" s="222">
        <f t="shared" si="12"/>
        <v>1364.3999999999999</v>
      </c>
      <c r="F291" s="222">
        <f t="shared" si="13"/>
        <v>965.52</v>
      </c>
      <c r="G291" s="222">
        <f t="shared" si="14"/>
        <v>702.72</v>
      </c>
      <c r="H291" s="222">
        <f t="shared" si="15"/>
        <v>501.84</v>
      </c>
      <c r="J291" s="222">
        <v>2125</v>
      </c>
      <c r="K291" s="222">
        <v>2043</v>
      </c>
      <c r="L291" s="222">
        <v>1895</v>
      </c>
      <c r="M291" s="222">
        <v>1341</v>
      </c>
      <c r="N291" s="222">
        <v>976</v>
      </c>
      <c r="O291" s="222">
        <v>697</v>
      </c>
      <c r="Q291" s="231">
        <f t="shared" si="16"/>
        <v>1530</v>
      </c>
      <c r="R291" s="231">
        <f t="shared" si="17"/>
        <v>1470.96</v>
      </c>
      <c r="S291" s="231">
        <f t="shared" si="18"/>
        <v>1364.3999999999999</v>
      </c>
      <c r="T291" s="231">
        <f t="shared" si="19"/>
        <v>965.52</v>
      </c>
      <c r="U291" s="231">
        <f t="shared" si="20"/>
        <v>702.72</v>
      </c>
      <c r="V291" s="231">
        <f t="shared" si="21"/>
        <v>501.84</v>
      </c>
    </row>
    <row r="292" spans="1:22" ht="14" hidden="1" x14ac:dyDescent="0.15">
      <c r="A292" s="149">
        <v>36</v>
      </c>
      <c r="B292" s="152"/>
      <c r="C292" s="222">
        <f t="shared" si="10"/>
        <v>1571.04</v>
      </c>
      <c r="D292" s="222">
        <f t="shared" si="11"/>
        <v>1510.56</v>
      </c>
      <c r="E292" s="222">
        <f t="shared" si="12"/>
        <v>1400.3999999999999</v>
      </c>
      <c r="F292" s="222">
        <f t="shared" si="13"/>
        <v>991.43999999999994</v>
      </c>
      <c r="G292" s="222">
        <f t="shared" si="14"/>
        <v>727.92</v>
      </c>
      <c r="H292" s="222">
        <f t="shared" si="15"/>
        <v>515.52</v>
      </c>
      <c r="J292" s="222">
        <v>2182</v>
      </c>
      <c r="K292" s="222">
        <v>2098</v>
      </c>
      <c r="L292" s="222">
        <v>1945</v>
      </c>
      <c r="M292" s="222">
        <v>1377</v>
      </c>
      <c r="N292" s="222">
        <v>1011</v>
      </c>
      <c r="O292" s="222">
        <v>716</v>
      </c>
      <c r="Q292" s="231">
        <f t="shared" si="16"/>
        <v>1571.04</v>
      </c>
      <c r="R292" s="231">
        <f t="shared" si="17"/>
        <v>1510.56</v>
      </c>
      <c r="S292" s="231">
        <f t="shared" si="18"/>
        <v>1400.3999999999999</v>
      </c>
      <c r="T292" s="231">
        <f t="shared" si="19"/>
        <v>991.43999999999994</v>
      </c>
      <c r="U292" s="231">
        <f t="shared" si="20"/>
        <v>727.92</v>
      </c>
      <c r="V292" s="231">
        <f t="shared" si="21"/>
        <v>515.52</v>
      </c>
    </row>
    <row r="293" spans="1:22" ht="14" hidden="1" x14ac:dyDescent="0.15">
      <c r="A293" s="149">
        <v>37</v>
      </c>
      <c r="B293" s="152"/>
      <c r="C293" s="222">
        <f t="shared" si="10"/>
        <v>1609.9199999999998</v>
      </c>
      <c r="D293" s="222">
        <f t="shared" si="11"/>
        <v>1548</v>
      </c>
      <c r="E293" s="222">
        <f t="shared" si="12"/>
        <v>1434.96</v>
      </c>
      <c r="F293" s="222">
        <f t="shared" si="13"/>
        <v>1015.92</v>
      </c>
      <c r="G293" s="222">
        <f t="shared" si="14"/>
        <v>740.16</v>
      </c>
      <c r="H293" s="222">
        <f t="shared" si="15"/>
        <v>527.76</v>
      </c>
      <c r="J293" s="222">
        <v>2236</v>
      </c>
      <c r="K293" s="222">
        <v>2150</v>
      </c>
      <c r="L293" s="222">
        <v>1993</v>
      </c>
      <c r="M293" s="222">
        <v>1411</v>
      </c>
      <c r="N293" s="222">
        <v>1028</v>
      </c>
      <c r="O293" s="222">
        <v>733</v>
      </c>
      <c r="Q293" s="231">
        <f t="shared" si="16"/>
        <v>1609.9199999999998</v>
      </c>
      <c r="R293" s="231">
        <f t="shared" si="17"/>
        <v>1548</v>
      </c>
      <c r="S293" s="231">
        <f t="shared" si="18"/>
        <v>1434.96</v>
      </c>
      <c r="T293" s="231">
        <f t="shared" si="19"/>
        <v>1015.92</v>
      </c>
      <c r="U293" s="231">
        <f t="shared" si="20"/>
        <v>740.16</v>
      </c>
      <c r="V293" s="231">
        <f t="shared" si="21"/>
        <v>527.76</v>
      </c>
    </row>
    <row r="294" spans="1:22" ht="14" hidden="1" x14ac:dyDescent="0.15">
      <c r="A294" s="149">
        <v>38</v>
      </c>
      <c r="B294" s="152"/>
      <c r="C294" s="222">
        <f t="shared" si="10"/>
        <v>1671.12</v>
      </c>
      <c r="D294" s="222">
        <f t="shared" si="11"/>
        <v>1607.04</v>
      </c>
      <c r="E294" s="222">
        <f t="shared" si="12"/>
        <v>1489.6799999999998</v>
      </c>
      <c r="F294" s="222">
        <f t="shared" si="13"/>
        <v>1054.8</v>
      </c>
      <c r="G294" s="222">
        <f t="shared" si="14"/>
        <v>766.07999999999993</v>
      </c>
      <c r="H294" s="222">
        <f t="shared" si="15"/>
        <v>540</v>
      </c>
      <c r="J294" s="222">
        <v>2321</v>
      </c>
      <c r="K294" s="222">
        <v>2232</v>
      </c>
      <c r="L294" s="222">
        <v>2069</v>
      </c>
      <c r="M294" s="222">
        <v>1465</v>
      </c>
      <c r="N294" s="222">
        <v>1064</v>
      </c>
      <c r="O294" s="222">
        <v>750</v>
      </c>
      <c r="Q294" s="231">
        <f t="shared" si="16"/>
        <v>1671.12</v>
      </c>
      <c r="R294" s="231">
        <f t="shared" si="17"/>
        <v>1607.04</v>
      </c>
      <c r="S294" s="231">
        <f t="shared" si="18"/>
        <v>1489.6799999999998</v>
      </c>
      <c r="T294" s="231">
        <f t="shared" si="19"/>
        <v>1054.8</v>
      </c>
      <c r="U294" s="231">
        <f t="shared" si="20"/>
        <v>766.07999999999993</v>
      </c>
      <c r="V294" s="231">
        <f t="shared" si="21"/>
        <v>540</v>
      </c>
    </row>
    <row r="295" spans="1:22" ht="14" hidden="1" x14ac:dyDescent="0.15">
      <c r="A295" s="149">
        <v>39</v>
      </c>
      <c r="B295" s="152"/>
      <c r="C295" s="222">
        <f t="shared" si="10"/>
        <v>1728.72</v>
      </c>
      <c r="D295" s="222">
        <f t="shared" si="11"/>
        <v>1662.48</v>
      </c>
      <c r="E295" s="222">
        <f t="shared" si="12"/>
        <v>1541.52</v>
      </c>
      <c r="F295" s="222">
        <f t="shared" si="13"/>
        <v>1091.52</v>
      </c>
      <c r="G295" s="222">
        <f t="shared" si="14"/>
        <v>791.28</v>
      </c>
      <c r="H295" s="222">
        <f t="shared" si="15"/>
        <v>552.24</v>
      </c>
      <c r="J295" s="222">
        <v>2401</v>
      </c>
      <c r="K295" s="222">
        <v>2309</v>
      </c>
      <c r="L295" s="230">
        <v>2141</v>
      </c>
      <c r="M295" s="222">
        <v>1516</v>
      </c>
      <c r="N295" s="222">
        <v>1099</v>
      </c>
      <c r="O295" s="222">
        <v>767</v>
      </c>
      <c r="Q295" s="231">
        <f t="shared" si="16"/>
        <v>1728.72</v>
      </c>
      <c r="R295" s="231">
        <f t="shared" si="17"/>
        <v>1662.48</v>
      </c>
      <c r="S295" s="231">
        <f t="shared" si="18"/>
        <v>1541.52</v>
      </c>
      <c r="T295" s="231">
        <f t="shared" si="19"/>
        <v>1091.52</v>
      </c>
      <c r="U295" s="231">
        <f t="shared" si="20"/>
        <v>791.28</v>
      </c>
      <c r="V295" s="231">
        <f t="shared" si="21"/>
        <v>552.24</v>
      </c>
    </row>
    <row r="296" spans="1:22" ht="14" hidden="1" x14ac:dyDescent="0.15">
      <c r="A296" s="149">
        <v>40</v>
      </c>
      <c r="B296" s="152"/>
      <c r="C296" s="222">
        <f t="shared" si="10"/>
        <v>1769.76</v>
      </c>
      <c r="D296" s="222">
        <f t="shared" si="11"/>
        <v>1701.36</v>
      </c>
      <c r="E296" s="222">
        <f t="shared" si="12"/>
        <v>1578.24</v>
      </c>
      <c r="F296" s="222">
        <f t="shared" si="13"/>
        <v>1116.72</v>
      </c>
      <c r="G296" s="222">
        <f t="shared" si="14"/>
        <v>802.8</v>
      </c>
      <c r="H296" s="222">
        <f t="shared" si="15"/>
        <v>565.91999999999996</v>
      </c>
      <c r="J296" s="222">
        <v>2458</v>
      </c>
      <c r="K296" s="222">
        <v>2363</v>
      </c>
      <c r="L296" s="230">
        <v>2192</v>
      </c>
      <c r="M296" s="222">
        <v>1551</v>
      </c>
      <c r="N296" s="222">
        <v>1115</v>
      </c>
      <c r="O296" s="222">
        <v>786</v>
      </c>
      <c r="Q296" s="231">
        <f t="shared" si="16"/>
        <v>1769.76</v>
      </c>
      <c r="R296" s="231">
        <f t="shared" si="17"/>
        <v>1701.36</v>
      </c>
      <c r="S296" s="231">
        <f t="shared" si="18"/>
        <v>1578.24</v>
      </c>
      <c r="T296" s="231">
        <f t="shared" si="19"/>
        <v>1116.72</v>
      </c>
      <c r="U296" s="231">
        <f t="shared" si="20"/>
        <v>802.8</v>
      </c>
      <c r="V296" s="231">
        <f t="shared" si="21"/>
        <v>565.91999999999996</v>
      </c>
    </row>
    <row r="297" spans="1:22" ht="14" hidden="1" x14ac:dyDescent="0.15">
      <c r="A297" s="149">
        <v>41</v>
      </c>
      <c r="B297" s="152"/>
      <c r="C297" s="222">
        <f t="shared" si="10"/>
        <v>1828.8</v>
      </c>
      <c r="D297" s="222">
        <f t="shared" si="11"/>
        <v>1758.96</v>
      </c>
      <c r="E297" s="222">
        <f t="shared" si="12"/>
        <v>1630.8</v>
      </c>
      <c r="F297" s="222">
        <f t="shared" si="13"/>
        <v>1154.1599999999999</v>
      </c>
      <c r="G297" s="222">
        <f t="shared" si="14"/>
        <v>828.71999999999991</v>
      </c>
      <c r="H297" s="222">
        <f t="shared" si="15"/>
        <v>577.43999999999994</v>
      </c>
      <c r="J297" s="222">
        <v>2540</v>
      </c>
      <c r="K297" s="222">
        <v>2443</v>
      </c>
      <c r="L297" s="230">
        <v>2265</v>
      </c>
      <c r="M297" s="222">
        <v>1603</v>
      </c>
      <c r="N297" s="222">
        <v>1151</v>
      </c>
      <c r="O297" s="222">
        <v>802</v>
      </c>
      <c r="Q297" s="231">
        <f t="shared" si="16"/>
        <v>1828.8</v>
      </c>
      <c r="R297" s="231">
        <f t="shared" si="17"/>
        <v>1758.96</v>
      </c>
      <c r="S297" s="231">
        <f t="shared" si="18"/>
        <v>1630.8</v>
      </c>
      <c r="T297" s="231">
        <f t="shared" si="19"/>
        <v>1154.1599999999999</v>
      </c>
      <c r="U297" s="231">
        <f t="shared" si="20"/>
        <v>828.71999999999991</v>
      </c>
      <c r="V297" s="231">
        <f t="shared" si="21"/>
        <v>577.43999999999994</v>
      </c>
    </row>
    <row r="298" spans="1:22" ht="14" hidden="1" x14ac:dyDescent="0.15">
      <c r="A298" s="149">
        <v>42</v>
      </c>
      <c r="B298" s="152"/>
      <c r="C298" s="222">
        <f t="shared" si="10"/>
        <v>1887.84</v>
      </c>
      <c r="D298" s="222">
        <f t="shared" si="11"/>
        <v>1815.12</v>
      </c>
      <c r="E298" s="222">
        <f t="shared" si="12"/>
        <v>1682.6399999999999</v>
      </c>
      <c r="F298" s="222">
        <f t="shared" si="13"/>
        <v>1191.5999999999999</v>
      </c>
      <c r="G298" s="222">
        <f t="shared" si="14"/>
        <v>853.92</v>
      </c>
      <c r="H298" s="222">
        <f t="shared" si="15"/>
        <v>590.4</v>
      </c>
      <c r="J298" s="222">
        <v>2622</v>
      </c>
      <c r="K298" s="222">
        <v>2521</v>
      </c>
      <c r="L298" s="230">
        <v>2337</v>
      </c>
      <c r="M298" s="222">
        <v>1655</v>
      </c>
      <c r="N298" s="222">
        <v>1186</v>
      </c>
      <c r="O298" s="222">
        <v>820</v>
      </c>
      <c r="Q298" s="231">
        <f t="shared" si="16"/>
        <v>1887.84</v>
      </c>
      <c r="R298" s="231">
        <f t="shared" si="17"/>
        <v>1815.12</v>
      </c>
      <c r="S298" s="231">
        <f t="shared" si="18"/>
        <v>1682.6399999999999</v>
      </c>
      <c r="T298" s="231">
        <f t="shared" si="19"/>
        <v>1191.5999999999999</v>
      </c>
      <c r="U298" s="231">
        <f t="shared" si="20"/>
        <v>853.92</v>
      </c>
      <c r="V298" s="231">
        <f t="shared" si="21"/>
        <v>590.4</v>
      </c>
    </row>
    <row r="299" spans="1:22" ht="14" hidden="1" x14ac:dyDescent="0.15">
      <c r="A299" s="149">
        <v>43</v>
      </c>
      <c r="B299" s="152"/>
      <c r="C299" s="222">
        <f t="shared" si="10"/>
        <v>1946.1599999999999</v>
      </c>
      <c r="D299" s="222">
        <f t="shared" si="11"/>
        <v>1872.72</v>
      </c>
      <c r="E299" s="222">
        <f t="shared" si="12"/>
        <v>1735.9199999999998</v>
      </c>
      <c r="F299" s="222">
        <f t="shared" si="13"/>
        <v>1229.04</v>
      </c>
      <c r="G299" s="222">
        <f t="shared" si="14"/>
        <v>877.68</v>
      </c>
      <c r="H299" s="222">
        <f t="shared" si="15"/>
        <v>615.6</v>
      </c>
      <c r="J299" s="222">
        <v>2703</v>
      </c>
      <c r="K299" s="222">
        <v>2601</v>
      </c>
      <c r="L299" s="230">
        <v>2411</v>
      </c>
      <c r="M299" s="222">
        <v>1707</v>
      </c>
      <c r="N299" s="222">
        <v>1219</v>
      </c>
      <c r="O299" s="222">
        <v>855</v>
      </c>
      <c r="Q299" s="231">
        <f t="shared" si="16"/>
        <v>1946.1599999999999</v>
      </c>
      <c r="R299" s="231">
        <f t="shared" si="17"/>
        <v>1872.72</v>
      </c>
      <c r="S299" s="231">
        <f t="shared" si="18"/>
        <v>1735.9199999999998</v>
      </c>
      <c r="T299" s="231">
        <f t="shared" si="19"/>
        <v>1229.04</v>
      </c>
      <c r="U299" s="231">
        <f t="shared" si="20"/>
        <v>877.68</v>
      </c>
      <c r="V299" s="231">
        <f t="shared" si="21"/>
        <v>615.6</v>
      </c>
    </row>
    <row r="300" spans="1:22" ht="14" hidden="1" x14ac:dyDescent="0.15">
      <c r="A300" s="149">
        <v>44</v>
      </c>
      <c r="B300" s="152"/>
      <c r="C300" s="222">
        <f t="shared" si="10"/>
        <v>2026.08</v>
      </c>
      <c r="D300" s="222">
        <f t="shared" si="11"/>
        <v>1949.04</v>
      </c>
      <c r="E300" s="222">
        <f t="shared" si="12"/>
        <v>1805.76</v>
      </c>
      <c r="F300" s="222">
        <f t="shared" si="13"/>
        <v>1279.44</v>
      </c>
      <c r="G300" s="222">
        <f t="shared" si="14"/>
        <v>904.31999999999994</v>
      </c>
      <c r="H300" s="222">
        <f t="shared" si="15"/>
        <v>628.55999999999995</v>
      </c>
      <c r="J300" s="222">
        <v>2814</v>
      </c>
      <c r="K300" s="222">
        <v>2707</v>
      </c>
      <c r="L300" s="230">
        <v>2508</v>
      </c>
      <c r="M300" s="222">
        <v>1777</v>
      </c>
      <c r="N300" s="222">
        <v>1256</v>
      </c>
      <c r="O300" s="222">
        <v>873</v>
      </c>
      <c r="Q300" s="231">
        <f t="shared" si="16"/>
        <v>2026.08</v>
      </c>
      <c r="R300" s="231">
        <f t="shared" si="17"/>
        <v>1949.04</v>
      </c>
      <c r="S300" s="231">
        <f t="shared" si="18"/>
        <v>1805.76</v>
      </c>
      <c r="T300" s="231">
        <f t="shared" si="19"/>
        <v>1279.44</v>
      </c>
      <c r="U300" s="231">
        <f t="shared" si="20"/>
        <v>904.31999999999994</v>
      </c>
      <c r="V300" s="231">
        <f t="shared" si="21"/>
        <v>628.55999999999995</v>
      </c>
    </row>
    <row r="301" spans="1:22" ht="14" hidden="1" x14ac:dyDescent="0.15">
      <c r="A301" s="149">
        <v>45</v>
      </c>
      <c r="B301" s="152"/>
      <c r="C301" s="222">
        <f t="shared" si="10"/>
        <v>2085.12</v>
      </c>
      <c r="D301" s="222">
        <f t="shared" si="11"/>
        <v>2005.1999999999998</v>
      </c>
      <c r="E301" s="222">
        <f t="shared" si="12"/>
        <v>1859.76</v>
      </c>
      <c r="F301" s="222">
        <f t="shared" si="13"/>
        <v>1316.8799999999999</v>
      </c>
      <c r="G301" s="222">
        <f t="shared" si="14"/>
        <v>930.24</v>
      </c>
      <c r="H301" s="222">
        <f t="shared" si="15"/>
        <v>653.04</v>
      </c>
      <c r="J301" s="222">
        <v>2896</v>
      </c>
      <c r="K301" s="222">
        <v>2785</v>
      </c>
      <c r="L301" s="230">
        <v>2583</v>
      </c>
      <c r="M301" s="222">
        <v>1829</v>
      </c>
      <c r="N301" s="222">
        <v>1292</v>
      </c>
      <c r="O301" s="222">
        <v>907</v>
      </c>
      <c r="Q301" s="231">
        <f t="shared" si="16"/>
        <v>2085.12</v>
      </c>
      <c r="R301" s="231">
        <f t="shared" si="17"/>
        <v>2005.1999999999998</v>
      </c>
      <c r="S301" s="231">
        <f t="shared" si="18"/>
        <v>1859.76</v>
      </c>
      <c r="T301" s="231">
        <f t="shared" si="19"/>
        <v>1316.8799999999999</v>
      </c>
      <c r="U301" s="231">
        <f t="shared" si="20"/>
        <v>930.24</v>
      </c>
      <c r="V301" s="231">
        <f t="shared" si="21"/>
        <v>653.04</v>
      </c>
    </row>
    <row r="302" spans="1:22" ht="14" hidden="1" x14ac:dyDescent="0.15">
      <c r="A302" s="149">
        <v>46</v>
      </c>
      <c r="B302" s="152"/>
      <c r="C302" s="222">
        <f t="shared" si="10"/>
        <v>2145.6</v>
      </c>
      <c r="D302" s="222">
        <f t="shared" si="11"/>
        <v>2063.52</v>
      </c>
      <c r="E302" s="222">
        <f t="shared" si="12"/>
        <v>1913.04</v>
      </c>
      <c r="F302" s="222">
        <f t="shared" si="13"/>
        <v>1354.32</v>
      </c>
      <c r="G302" s="222">
        <f t="shared" si="14"/>
        <v>953.28</v>
      </c>
      <c r="H302" s="222">
        <f t="shared" si="15"/>
        <v>666</v>
      </c>
      <c r="J302" s="222">
        <v>2980</v>
      </c>
      <c r="K302" s="222">
        <v>2866</v>
      </c>
      <c r="L302" s="230">
        <v>2657</v>
      </c>
      <c r="M302" s="222">
        <v>1881</v>
      </c>
      <c r="N302" s="222">
        <v>1324</v>
      </c>
      <c r="O302" s="222">
        <v>925</v>
      </c>
      <c r="Q302" s="231">
        <f t="shared" si="16"/>
        <v>2145.6</v>
      </c>
      <c r="R302" s="231">
        <f t="shared" si="17"/>
        <v>2063.52</v>
      </c>
      <c r="S302" s="231">
        <f t="shared" si="18"/>
        <v>1913.04</v>
      </c>
      <c r="T302" s="231">
        <f t="shared" si="19"/>
        <v>1354.32</v>
      </c>
      <c r="U302" s="231">
        <f t="shared" si="20"/>
        <v>953.28</v>
      </c>
      <c r="V302" s="231">
        <f t="shared" si="21"/>
        <v>666</v>
      </c>
    </row>
    <row r="303" spans="1:22" ht="14" hidden="1" x14ac:dyDescent="0.15">
      <c r="A303" s="149">
        <v>47</v>
      </c>
      <c r="B303" s="152"/>
      <c r="C303" s="222">
        <f t="shared" si="10"/>
        <v>2224.7999999999997</v>
      </c>
      <c r="D303" s="222">
        <f t="shared" si="11"/>
        <v>2139.84</v>
      </c>
      <c r="E303" s="222">
        <f t="shared" si="12"/>
        <v>1983.6</v>
      </c>
      <c r="F303" s="222">
        <f t="shared" si="13"/>
        <v>1404.72</v>
      </c>
      <c r="G303" s="222">
        <f t="shared" si="14"/>
        <v>978.48</v>
      </c>
      <c r="H303" s="222">
        <f t="shared" si="15"/>
        <v>678.24</v>
      </c>
      <c r="J303" s="222">
        <v>3090</v>
      </c>
      <c r="K303" s="222">
        <v>2972</v>
      </c>
      <c r="L303" s="230">
        <v>2755</v>
      </c>
      <c r="M303" s="222">
        <v>1951</v>
      </c>
      <c r="N303" s="222">
        <v>1359</v>
      </c>
      <c r="O303" s="222">
        <v>942</v>
      </c>
      <c r="Q303" s="231">
        <f t="shared" si="16"/>
        <v>2224.7999999999997</v>
      </c>
      <c r="R303" s="231">
        <f t="shared" si="17"/>
        <v>2139.84</v>
      </c>
      <c r="S303" s="231">
        <f t="shared" si="18"/>
        <v>1983.6</v>
      </c>
      <c r="T303" s="231">
        <f t="shared" si="19"/>
        <v>1404.72</v>
      </c>
      <c r="U303" s="231">
        <f t="shared" si="20"/>
        <v>978.48</v>
      </c>
      <c r="V303" s="231">
        <f t="shared" si="21"/>
        <v>678.24</v>
      </c>
    </row>
    <row r="304" spans="1:22" ht="14" hidden="1" x14ac:dyDescent="0.15">
      <c r="A304" s="149">
        <v>48</v>
      </c>
      <c r="B304" s="152"/>
      <c r="C304" s="222">
        <f t="shared" si="10"/>
        <v>2324.16</v>
      </c>
      <c r="D304" s="222">
        <f t="shared" si="11"/>
        <v>2235.6</v>
      </c>
      <c r="E304" s="222">
        <f t="shared" si="12"/>
        <v>2072.16</v>
      </c>
      <c r="F304" s="222">
        <f t="shared" si="13"/>
        <v>1467.36</v>
      </c>
      <c r="G304" s="222">
        <f t="shared" si="14"/>
        <v>1015.92</v>
      </c>
      <c r="H304" s="222">
        <f t="shared" si="15"/>
        <v>702.72</v>
      </c>
      <c r="J304" s="222">
        <v>3228</v>
      </c>
      <c r="K304" s="222">
        <v>3105</v>
      </c>
      <c r="L304" s="230">
        <v>2878</v>
      </c>
      <c r="M304" s="222">
        <v>2038</v>
      </c>
      <c r="N304" s="222">
        <v>1411</v>
      </c>
      <c r="O304" s="222">
        <v>976</v>
      </c>
      <c r="Q304" s="231">
        <f t="shared" si="16"/>
        <v>2324.16</v>
      </c>
      <c r="R304" s="231">
        <f t="shared" si="17"/>
        <v>2235.6</v>
      </c>
      <c r="S304" s="231">
        <f t="shared" si="18"/>
        <v>2072.16</v>
      </c>
      <c r="T304" s="231">
        <f t="shared" si="19"/>
        <v>1467.36</v>
      </c>
      <c r="U304" s="231">
        <f t="shared" si="20"/>
        <v>1015.92</v>
      </c>
      <c r="V304" s="231">
        <f t="shared" si="21"/>
        <v>702.72</v>
      </c>
    </row>
    <row r="305" spans="1:22" ht="14" hidden="1" x14ac:dyDescent="0.15">
      <c r="A305" s="149">
        <v>49</v>
      </c>
      <c r="B305" s="152"/>
      <c r="C305" s="222">
        <f t="shared" si="10"/>
        <v>2404.08</v>
      </c>
      <c r="D305" s="222">
        <f t="shared" si="11"/>
        <v>2312.64</v>
      </c>
      <c r="E305" s="222">
        <f t="shared" si="12"/>
        <v>2143.44</v>
      </c>
      <c r="F305" s="222">
        <f t="shared" si="13"/>
        <v>1518.48</v>
      </c>
      <c r="G305" s="222">
        <f t="shared" si="14"/>
        <v>1054.8</v>
      </c>
      <c r="H305" s="222">
        <f t="shared" si="15"/>
        <v>727.92</v>
      </c>
      <c r="J305" s="222">
        <v>3339</v>
      </c>
      <c r="K305" s="222">
        <v>3212</v>
      </c>
      <c r="L305" s="230">
        <v>2977</v>
      </c>
      <c r="M305" s="222">
        <v>2109</v>
      </c>
      <c r="N305" s="222">
        <v>1465</v>
      </c>
      <c r="O305" s="222">
        <v>1011</v>
      </c>
      <c r="Q305" s="231">
        <f t="shared" si="16"/>
        <v>2404.08</v>
      </c>
      <c r="R305" s="231">
        <f t="shared" si="17"/>
        <v>2312.64</v>
      </c>
      <c r="S305" s="231">
        <f t="shared" si="18"/>
        <v>2143.44</v>
      </c>
      <c r="T305" s="231">
        <f t="shared" si="19"/>
        <v>1518.48</v>
      </c>
      <c r="U305" s="231">
        <f t="shared" si="20"/>
        <v>1054.8</v>
      </c>
      <c r="V305" s="231">
        <f t="shared" si="21"/>
        <v>727.92</v>
      </c>
    </row>
    <row r="306" spans="1:22" ht="14" hidden="1" x14ac:dyDescent="0.15">
      <c r="A306" s="149">
        <v>50</v>
      </c>
      <c r="B306" s="152"/>
      <c r="C306" s="222">
        <f t="shared" si="10"/>
        <v>2502.7199999999998</v>
      </c>
      <c r="D306" s="222">
        <f t="shared" si="11"/>
        <v>2407.6799999999998</v>
      </c>
      <c r="E306" s="222">
        <f t="shared" si="12"/>
        <v>2232</v>
      </c>
      <c r="F306" s="222">
        <f t="shared" si="13"/>
        <v>1580.3999999999999</v>
      </c>
      <c r="G306" s="222">
        <f t="shared" si="14"/>
        <v>1091.52</v>
      </c>
      <c r="H306" s="222">
        <f t="shared" si="15"/>
        <v>740.16</v>
      </c>
      <c r="J306" s="222">
        <v>3476</v>
      </c>
      <c r="K306" s="222">
        <v>3344</v>
      </c>
      <c r="L306" s="230">
        <v>3100</v>
      </c>
      <c r="M306" s="222">
        <v>2195</v>
      </c>
      <c r="N306" s="222">
        <v>1516</v>
      </c>
      <c r="O306" s="222">
        <v>1028</v>
      </c>
      <c r="Q306" s="231">
        <f t="shared" si="16"/>
        <v>2502.7199999999998</v>
      </c>
      <c r="R306" s="231">
        <f t="shared" si="17"/>
        <v>2407.6799999999998</v>
      </c>
      <c r="S306" s="231">
        <f t="shared" si="18"/>
        <v>2232</v>
      </c>
      <c r="T306" s="231">
        <f t="shared" si="19"/>
        <v>1580.3999999999999</v>
      </c>
      <c r="U306" s="231">
        <f t="shared" si="20"/>
        <v>1091.52</v>
      </c>
      <c r="V306" s="231">
        <f t="shared" si="21"/>
        <v>740.16</v>
      </c>
    </row>
    <row r="307" spans="1:22" ht="14" hidden="1" x14ac:dyDescent="0.15">
      <c r="A307" s="149">
        <v>51</v>
      </c>
      <c r="B307" s="152"/>
      <c r="C307" s="222">
        <f t="shared" si="10"/>
        <v>2603.52</v>
      </c>
      <c r="D307" s="222">
        <f t="shared" si="11"/>
        <v>2503.44</v>
      </c>
      <c r="E307" s="222">
        <f t="shared" si="12"/>
        <v>2321.2799999999997</v>
      </c>
      <c r="F307" s="222">
        <f t="shared" si="13"/>
        <v>1643.76</v>
      </c>
      <c r="G307" s="222">
        <f t="shared" si="14"/>
        <v>1128.96</v>
      </c>
      <c r="H307" s="222">
        <f t="shared" si="15"/>
        <v>766.07999999999993</v>
      </c>
      <c r="J307" s="222">
        <v>3616</v>
      </c>
      <c r="K307" s="222">
        <v>3477</v>
      </c>
      <c r="L307" s="230">
        <v>3224</v>
      </c>
      <c r="M307" s="222">
        <v>2283</v>
      </c>
      <c r="N307" s="222">
        <v>1568</v>
      </c>
      <c r="O307" s="222">
        <v>1064</v>
      </c>
      <c r="Q307" s="231">
        <f t="shared" si="16"/>
        <v>2603.52</v>
      </c>
      <c r="R307" s="231">
        <f t="shared" si="17"/>
        <v>2503.44</v>
      </c>
      <c r="S307" s="231">
        <f t="shared" si="18"/>
        <v>2321.2799999999997</v>
      </c>
      <c r="T307" s="231">
        <f t="shared" si="19"/>
        <v>1643.76</v>
      </c>
      <c r="U307" s="231">
        <f t="shared" si="20"/>
        <v>1128.96</v>
      </c>
      <c r="V307" s="231">
        <f t="shared" si="21"/>
        <v>766.07999999999993</v>
      </c>
    </row>
    <row r="308" spans="1:22" ht="14" hidden="1" x14ac:dyDescent="0.15">
      <c r="A308" s="149">
        <v>52</v>
      </c>
      <c r="B308" s="152"/>
      <c r="C308" s="222">
        <f t="shared" si="10"/>
        <v>2682</v>
      </c>
      <c r="D308" s="222">
        <f t="shared" si="11"/>
        <v>2579.04</v>
      </c>
      <c r="E308" s="222">
        <f t="shared" si="12"/>
        <v>2391.12</v>
      </c>
      <c r="F308" s="222">
        <f t="shared" si="13"/>
        <v>1693.4399999999998</v>
      </c>
      <c r="G308" s="222">
        <f t="shared" si="14"/>
        <v>1166.3999999999999</v>
      </c>
      <c r="H308" s="222">
        <f t="shared" si="15"/>
        <v>791.28</v>
      </c>
      <c r="J308" s="222">
        <v>3725</v>
      </c>
      <c r="K308" s="222">
        <v>3582</v>
      </c>
      <c r="L308" s="230">
        <v>3321</v>
      </c>
      <c r="M308" s="222">
        <v>2352</v>
      </c>
      <c r="N308" s="222">
        <v>1620</v>
      </c>
      <c r="O308" s="222">
        <v>1099</v>
      </c>
      <c r="Q308" s="231">
        <f t="shared" si="16"/>
        <v>2682</v>
      </c>
      <c r="R308" s="231">
        <f t="shared" si="17"/>
        <v>2579.04</v>
      </c>
      <c r="S308" s="231">
        <f t="shared" si="18"/>
        <v>2391.12</v>
      </c>
      <c r="T308" s="231">
        <f t="shared" si="19"/>
        <v>1693.4399999999998</v>
      </c>
      <c r="U308" s="231">
        <f t="shared" si="20"/>
        <v>1166.3999999999999</v>
      </c>
      <c r="V308" s="231">
        <f t="shared" si="21"/>
        <v>791.28</v>
      </c>
    </row>
    <row r="309" spans="1:22" ht="14" hidden="1" x14ac:dyDescent="0.15">
      <c r="A309" s="149">
        <v>53</v>
      </c>
      <c r="B309" s="152"/>
      <c r="C309" s="222">
        <f t="shared" si="10"/>
        <v>2800.7999999999997</v>
      </c>
      <c r="D309" s="222">
        <f t="shared" si="11"/>
        <v>2693.52</v>
      </c>
      <c r="E309" s="222">
        <f t="shared" si="12"/>
        <v>2496.96</v>
      </c>
      <c r="F309" s="222">
        <f t="shared" si="13"/>
        <v>1767.6</v>
      </c>
      <c r="G309" s="222">
        <f t="shared" si="14"/>
        <v>1205.28</v>
      </c>
      <c r="H309" s="222">
        <f t="shared" si="15"/>
        <v>816.48</v>
      </c>
      <c r="J309" s="222">
        <v>3890</v>
      </c>
      <c r="K309" s="222">
        <v>3741</v>
      </c>
      <c r="L309" s="230">
        <v>3468</v>
      </c>
      <c r="M309" s="222">
        <v>2455</v>
      </c>
      <c r="N309" s="222">
        <v>1674</v>
      </c>
      <c r="O309" s="222">
        <v>1134</v>
      </c>
      <c r="Q309" s="231">
        <f t="shared" si="16"/>
        <v>2800.7999999999997</v>
      </c>
      <c r="R309" s="231">
        <f t="shared" si="17"/>
        <v>2693.52</v>
      </c>
      <c r="S309" s="231">
        <f t="shared" si="18"/>
        <v>2496.96</v>
      </c>
      <c r="T309" s="231">
        <f t="shared" si="19"/>
        <v>1767.6</v>
      </c>
      <c r="U309" s="231">
        <f t="shared" si="20"/>
        <v>1205.28</v>
      </c>
      <c r="V309" s="231">
        <f t="shared" si="21"/>
        <v>816.48</v>
      </c>
    </row>
    <row r="310" spans="1:22" ht="14" hidden="1" x14ac:dyDescent="0.15">
      <c r="A310" s="149">
        <v>54</v>
      </c>
      <c r="B310" s="152"/>
      <c r="C310" s="222">
        <f t="shared" si="10"/>
        <v>2921.04</v>
      </c>
      <c r="D310" s="222">
        <f t="shared" si="11"/>
        <v>2808.72</v>
      </c>
      <c r="E310" s="222">
        <f t="shared" si="12"/>
        <v>2604.2399999999998</v>
      </c>
      <c r="F310" s="222">
        <f t="shared" si="13"/>
        <v>1843.9199999999998</v>
      </c>
      <c r="G310" s="222">
        <f t="shared" si="14"/>
        <v>1253.52</v>
      </c>
      <c r="H310" s="222">
        <f t="shared" si="15"/>
        <v>828.71999999999991</v>
      </c>
      <c r="J310" s="222">
        <v>4057</v>
      </c>
      <c r="K310" s="222">
        <v>3901</v>
      </c>
      <c r="L310" s="230">
        <v>3617</v>
      </c>
      <c r="M310" s="222">
        <v>2561</v>
      </c>
      <c r="N310" s="222">
        <v>1741</v>
      </c>
      <c r="O310" s="222">
        <v>1151</v>
      </c>
      <c r="Q310" s="231">
        <f t="shared" si="16"/>
        <v>2921.04</v>
      </c>
      <c r="R310" s="231">
        <f t="shared" si="17"/>
        <v>2808.72</v>
      </c>
      <c r="S310" s="231">
        <f t="shared" si="18"/>
        <v>2604.2399999999998</v>
      </c>
      <c r="T310" s="231">
        <f t="shared" si="19"/>
        <v>1843.9199999999998</v>
      </c>
      <c r="U310" s="231">
        <f t="shared" si="20"/>
        <v>1253.52</v>
      </c>
      <c r="V310" s="231">
        <f t="shared" si="21"/>
        <v>828.71999999999991</v>
      </c>
    </row>
    <row r="311" spans="1:22" ht="14" hidden="1" x14ac:dyDescent="0.15">
      <c r="A311" s="149">
        <v>55</v>
      </c>
      <c r="B311" s="152"/>
      <c r="C311" s="222">
        <f t="shared" si="10"/>
        <v>3038.4</v>
      </c>
      <c r="D311" s="222">
        <f t="shared" si="11"/>
        <v>2922.48</v>
      </c>
      <c r="E311" s="222">
        <f t="shared" si="12"/>
        <v>2708.64</v>
      </c>
      <c r="F311" s="222">
        <f t="shared" si="13"/>
        <v>1918.08</v>
      </c>
      <c r="G311" s="222">
        <f t="shared" si="14"/>
        <v>1291.68</v>
      </c>
      <c r="H311" s="222">
        <f t="shared" si="15"/>
        <v>853.92</v>
      </c>
      <c r="J311" s="222">
        <v>4220</v>
      </c>
      <c r="K311" s="222">
        <v>4059</v>
      </c>
      <c r="L311" s="230">
        <v>3762</v>
      </c>
      <c r="M311" s="222">
        <v>2664</v>
      </c>
      <c r="N311" s="222">
        <v>1794</v>
      </c>
      <c r="O311" s="222">
        <v>1186</v>
      </c>
      <c r="Q311" s="231">
        <f t="shared" si="16"/>
        <v>3038.4</v>
      </c>
      <c r="R311" s="231">
        <f t="shared" si="17"/>
        <v>2922.48</v>
      </c>
      <c r="S311" s="231">
        <f t="shared" si="18"/>
        <v>2708.64</v>
      </c>
      <c r="T311" s="231">
        <f t="shared" si="19"/>
        <v>1918.08</v>
      </c>
      <c r="U311" s="231">
        <f t="shared" si="20"/>
        <v>1291.68</v>
      </c>
      <c r="V311" s="231">
        <f t="shared" si="21"/>
        <v>853.92</v>
      </c>
    </row>
    <row r="312" spans="1:22" ht="14" hidden="1" x14ac:dyDescent="0.15">
      <c r="A312" s="149">
        <v>56</v>
      </c>
      <c r="B312" s="152"/>
      <c r="C312" s="222">
        <f t="shared" si="10"/>
        <v>3159.3599999999997</v>
      </c>
      <c r="D312" s="222">
        <f t="shared" si="11"/>
        <v>3037.68</v>
      </c>
      <c r="E312" s="222">
        <f t="shared" si="12"/>
        <v>2816.64</v>
      </c>
      <c r="F312" s="222">
        <f t="shared" si="13"/>
        <v>1994.3999999999999</v>
      </c>
      <c r="G312" s="222">
        <f t="shared" si="14"/>
        <v>1342.08</v>
      </c>
      <c r="H312" s="222">
        <f t="shared" si="15"/>
        <v>877.68</v>
      </c>
      <c r="J312" s="222">
        <v>4388</v>
      </c>
      <c r="K312" s="222">
        <v>4219</v>
      </c>
      <c r="L312" s="230">
        <v>3912</v>
      </c>
      <c r="M312" s="222">
        <v>2770</v>
      </c>
      <c r="N312" s="222">
        <v>1864</v>
      </c>
      <c r="O312" s="222">
        <v>1219</v>
      </c>
      <c r="Q312" s="231">
        <f t="shared" si="16"/>
        <v>3159.3599999999997</v>
      </c>
      <c r="R312" s="231">
        <f t="shared" si="17"/>
        <v>3037.68</v>
      </c>
      <c r="S312" s="231">
        <f t="shared" si="18"/>
        <v>2816.64</v>
      </c>
      <c r="T312" s="231">
        <f t="shared" si="19"/>
        <v>1994.3999999999999</v>
      </c>
      <c r="U312" s="231">
        <f t="shared" si="20"/>
        <v>1342.08</v>
      </c>
      <c r="V312" s="231">
        <f t="shared" si="21"/>
        <v>877.68</v>
      </c>
    </row>
    <row r="313" spans="1:22" ht="14" hidden="1" x14ac:dyDescent="0.15">
      <c r="A313" s="149">
        <v>57</v>
      </c>
      <c r="B313" s="152"/>
      <c r="C313" s="222">
        <f t="shared" si="10"/>
        <v>3276.72</v>
      </c>
      <c r="D313" s="222">
        <f t="shared" si="11"/>
        <v>3151.44</v>
      </c>
      <c r="E313" s="222">
        <f t="shared" si="12"/>
        <v>2921.04</v>
      </c>
      <c r="F313" s="222">
        <f t="shared" si="13"/>
        <v>2068.56</v>
      </c>
      <c r="G313" s="222">
        <f t="shared" si="14"/>
        <v>1392.48</v>
      </c>
      <c r="H313" s="222">
        <f t="shared" si="15"/>
        <v>904.31999999999994</v>
      </c>
      <c r="J313" s="222">
        <v>4551</v>
      </c>
      <c r="K313" s="222">
        <v>4377</v>
      </c>
      <c r="L313" s="230">
        <v>4057</v>
      </c>
      <c r="M313" s="222">
        <v>2873</v>
      </c>
      <c r="N313" s="222">
        <v>1934</v>
      </c>
      <c r="O313" s="222">
        <v>1256</v>
      </c>
      <c r="Q313" s="231">
        <f t="shared" si="16"/>
        <v>3276.72</v>
      </c>
      <c r="R313" s="231">
        <f t="shared" si="17"/>
        <v>3151.44</v>
      </c>
      <c r="S313" s="231">
        <f t="shared" si="18"/>
        <v>2921.04</v>
      </c>
      <c r="T313" s="231">
        <f t="shared" si="19"/>
        <v>2068.56</v>
      </c>
      <c r="U313" s="231">
        <f t="shared" si="20"/>
        <v>1392.48</v>
      </c>
      <c r="V313" s="231">
        <f t="shared" si="21"/>
        <v>904.31999999999994</v>
      </c>
    </row>
    <row r="314" spans="1:22" ht="14" hidden="1" x14ac:dyDescent="0.15">
      <c r="A314" s="149">
        <v>58</v>
      </c>
      <c r="B314" s="152"/>
      <c r="C314" s="222">
        <f t="shared" si="10"/>
        <v>3456.72</v>
      </c>
      <c r="D314" s="222">
        <f t="shared" si="11"/>
        <v>3324.24</v>
      </c>
      <c r="E314" s="222">
        <f t="shared" si="12"/>
        <v>3081.6</v>
      </c>
      <c r="F314" s="222">
        <f t="shared" si="13"/>
        <v>2182.3199999999997</v>
      </c>
      <c r="G314" s="222">
        <f t="shared" si="14"/>
        <v>1442.8799999999999</v>
      </c>
      <c r="H314" s="222">
        <f t="shared" si="15"/>
        <v>930.24</v>
      </c>
      <c r="J314" s="222">
        <v>4801</v>
      </c>
      <c r="K314" s="222">
        <v>4617</v>
      </c>
      <c r="L314" s="230">
        <v>4280</v>
      </c>
      <c r="M314" s="222">
        <v>3031</v>
      </c>
      <c r="N314" s="222">
        <v>2004</v>
      </c>
      <c r="O314" s="222">
        <v>1292</v>
      </c>
      <c r="Q314" s="231">
        <f t="shared" si="16"/>
        <v>3456.72</v>
      </c>
      <c r="R314" s="231">
        <f t="shared" si="17"/>
        <v>3324.24</v>
      </c>
      <c r="S314" s="231">
        <f t="shared" si="18"/>
        <v>3081.6</v>
      </c>
      <c r="T314" s="231">
        <f t="shared" si="19"/>
        <v>2182.3199999999997</v>
      </c>
      <c r="U314" s="231">
        <f t="shared" si="20"/>
        <v>1442.8799999999999</v>
      </c>
      <c r="V314" s="231">
        <f t="shared" si="21"/>
        <v>930.24</v>
      </c>
    </row>
    <row r="315" spans="1:22" ht="14" hidden="1" x14ac:dyDescent="0.15">
      <c r="A315" s="149">
        <v>59</v>
      </c>
      <c r="B315" s="152"/>
      <c r="C315" s="222">
        <f t="shared" si="10"/>
        <v>3615.8399999999997</v>
      </c>
      <c r="D315" s="222">
        <f t="shared" si="11"/>
        <v>3476.8799999999997</v>
      </c>
      <c r="E315" s="222">
        <f t="shared" si="12"/>
        <v>3223.44</v>
      </c>
      <c r="F315" s="222">
        <f t="shared" si="13"/>
        <v>2282.4</v>
      </c>
      <c r="G315" s="222">
        <f t="shared" si="14"/>
        <v>1504.8</v>
      </c>
      <c r="H315" s="222">
        <f t="shared" si="15"/>
        <v>953.28</v>
      </c>
      <c r="J315" s="222">
        <v>5022</v>
      </c>
      <c r="K315" s="222">
        <v>4829</v>
      </c>
      <c r="L315" s="230">
        <v>4477</v>
      </c>
      <c r="M315" s="222">
        <v>3170</v>
      </c>
      <c r="N315" s="222">
        <v>2090</v>
      </c>
      <c r="O315" s="222">
        <v>1324</v>
      </c>
      <c r="Q315" s="231">
        <f t="shared" si="16"/>
        <v>3615.8399999999997</v>
      </c>
      <c r="R315" s="231">
        <f t="shared" si="17"/>
        <v>3476.8799999999997</v>
      </c>
      <c r="S315" s="231">
        <f t="shared" si="18"/>
        <v>3223.44</v>
      </c>
      <c r="T315" s="231">
        <f t="shared" si="19"/>
        <v>2282.4</v>
      </c>
      <c r="U315" s="231">
        <f t="shared" si="20"/>
        <v>1504.8</v>
      </c>
      <c r="V315" s="231">
        <f t="shared" si="21"/>
        <v>953.28</v>
      </c>
    </row>
    <row r="316" spans="1:22" ht="14" hidden="1" x14ac:dyDescent="0.15">
      <c r="A316" s="149">
        <v>60</v>
      </c>
      <c r="B316" s="152"/>
      <c r="C316" s="222">
        <f t="shared" si="10"/>
        <v>3773.52</v>
      </c>
      <c r="D316" s="222">
        <f t="shared" si="11"/>
        <v>3628.7999999999997</v>
      </c>
      <c r="E316" s="222">
        <f t="shared" si="12"/>
        <v>3363.8399999999997</v>
      </c>
      <c r="F316" s="222">
        <f t="shared" si="13"/>
        <v>2382.48</v>
      </c>
      <c r="G316" s="222">
        <f t="shared" si="14"/>
        <v>1568.1599999999999</v>
      </c>
      <c r="H316" s="222">
        <f t="shared" si="15"/>
        <v>991.43999999999994</v>
      </c>
      <c r="J316" s="222">
        <v>5241</v>
      </c>
      <c r="K316" s="222">
        <v>5040</v>
      </c>
      <c r="L316" s="230">
        <v>4672</v>
      </c>
      <c r="M316" s="222">
        <v>3309</v>
      </c>
      <c r="N316" s="222">
        <v>2178</v>
      </c>
      <c r="O316" s="222">
        <v>1377</v>
      </c>
      <c r="Q316" s="231">
        <f t="shared" si="16"/>
        <v>3773.52</v>
      </c>
      <c r="R316" s="231">
        <f t="shared" si="17"/>
        <v>3628.7999999999997</v>
      </c>
      <c r="S316" s="231">
        <f t="shared" si="18"/>
        <v>3363.8399999999997</v>
      </c>
      <c r="T316" s="231">
        <f t="shared" si="19"/>
        <v>2382.48</v>
      </c>
      <c r="U316" s="231">
        <f t="shared" si="20"/>
        <v>1568.1599999999999</v>
      </c>
      <c r="V316" s="231">
        <f t="shared" si="21"/>
        <v>991.43999999999994</v>
      </c>
    </row>
    <row r="317" spans="1:22" ht="14" hidden="1" x14ac:dyDescent="0.15">
      <c r="A317" s="149">
        <v>61</v>
      </c>
      <c r="B317" s="152"/>
      <c r="C317" s="222">
        <f t="shared" si="10"/>
        <v>3992.3999999999996</v>
      </c>
      <c r="D317" s="222">
        <f t="shared" si="11"/>
        <v>3839.7599999999998</v>
      </c>
      <c r="E317" s="222">
        <f t="shared" si="12"/>
        <v>3559.68</v>
      </c>
      <c r="F317" s="222">
        <f t="shared" si="13"/>
        <v>2520.7199999999998</v>
      </c>
      <c r="G317" s="222">
        <f t="shared" si="14"/>
        <v>1643.76</v>
      </c>
      <c r="H317" s="222">
        <f t="shared" si="15"/>
        <v>1015.92</v>
      </c>
      <c r="J317" s="222">
        <v>5545</v>
      </c>
      <c r="K317" s="222">
        <v>5333</v>
      </c>
      <c r="L317" s="230">
        <v>4944</v>
      </c>
      <c r="M317" s="222">
        <v>3501</v>
      </c>
      <c r="N317" s="222">
        <v>2283</v>
      </c>
      <c r="O317" s="222">
        <v>1411</v>
      </c>
      <c r="Q317" s="231">
        <f t="shared" si="16"/>
        <v>3992.3999999999996</v>
      </c>
      <c r="R317" s="231">
        <f t="shared" si="17"/>
        <v>3839.7599999999998</v>
      </c>
      <c r="S317" s="231">
        <f t="shared" si="18"/>
        <v>3559.68</v>
      </c>
      <c r="T317" s="231">
        <f t="shared" si="19"/>
        <v>2520.7199999999998</v>
      </c>
      <c r="U317" s="231">
        <f t="shared" si="20"/>
        <v>1643.76</v>
      </c>
      <c r="V317" s="231">
        <f t="shared" si="21"/>
        <v>1015.92</v>
      </c>
    </row>
    <row r="318" spans="1:22" ht="14" hidden="1" x14ac:dyDescent="0.15">
      <c r="A318" s="149">
        <v>62</v>
      </c>
      <c r="B318" s="152"/>
      <c r="C318" s="222">
        <f t="shared" si="10"/>
        <v>4290.4799999999996</v>
      </c>
      <c r="D318" s="222">
        <f t="shared" si="11"/>
        <v>4126.32</v>
      </c>
      <c r="E318" s="222">
        <f t="shared" si="12"/>
        <v>3824.64</v>
      </c>
      <c r="F318" s="222">
        <f t="shared" si="13"/>
        <v>2707.92</v>
      </c>
      <c r="G318" s="222">
        <f t="shared" si="14"/>
        <v>1756.8</v>
      </c>
      <c r="H318" s="222">
        <f t="shared" si="15"/>
        <v>1065.5999999999999</v>
      </c>
      <c r="J318" s="222">
        <v>5959</v>
      </c>
      <c r="K318" s="222">
        <v>5731</v>
      </c>
      <c r="L318" s="230">
        <v>5312</v>
      </c>
      <c r="M318" s="222">
        <v>3761</v>
      </c>
      <c r="N318" s="222">
        <v>2440</v>
      </c>
      <c r="O318" s="222">
        <v>1480</v>
      </c>
      <c r="Q318" s="231">
        <f t="shared" si="16"/>
        <v>4290.4799999999996</v>
      </c>
      <c r="R318" s="231">
        <f t="shared" si="17"/>
        <v>4126.32</v>
      </c>
      <c r="S318" s="231">
        <f t="shared" si="18"/>
        <v>3824.64</v>
      </c>
      <c r="T318" s="231">
        <f t="shared" si="19"/>
        <v>2707.92</v>
      </c>
      <c r="U318" s="231">
        <f t="shared" si="20"/>
        <v>1756.8</v>
      </c>
      <c r="V318" s="231">
        <f t="shared" si="21"/>
        <v>1065.5999999999999</v>
      </c>
    </row>
    <row r="319" spans="1:22" ht="14" hidden="1" x14ac:dyDescent="0.15">
      <c r="A319" s="149">
        <v>63</v>
      </c>
      <c r="B319" s="152"/>
      <c r="C319" s="222">
        <f t="shared" si="10"/>
        <v>4708.8</v>
      </c>
      <c r="D319" s="222">
        <f t="shared" si="11"/>
        <v>4527.3599999999997</v>
      </c>
      <c r="E319" s="222">
        <f t="shared" si="12"/>
        <v>4196.88</v>
      </c>
      <c r="F319" s="222">
        <f t="shared" si="13"/>
        <v>2972.16</v>
      </c>
      <c r="G319" s="222">
        <f t="shared" si="14"/>
        <v>1918.08</v>
      </c>
      <c r="H319" s="222">
        <f t="shared" si="15"/>
        <v>1116.72</v>
      </c>
      <c r="J319" s="222">
        <v>6540</v>
      </c>
      <c r="K319" s="222">
        <v>6288</v>
      </c>
      <c r="L319" s="230">
        <v>5829</v>
      </c>
      <c r="M319" s="222">
        <v>4128</v>
      </c>
      <c r="N319" s="222">
        <v>2664</v>
      </c>
      <c r="O319" s="222">
        <v>1551</v>
      </c>
      <c r="Q319" s="231">
        <f t="shared" si="16"/>
        <v>4708.8</v>
      </c>
      <c r="R319" s="231">
        <f t="shared" si="17"/>
        <v>4527.3599999999997</v>
      </c>
      <c r="S319" s="231">
        <f t="shared" si="18"/>
        <v>4196.88</v>
      </c>
      <c r="T319" s="231">
        <f t="shared" si="19"/>
        <v>2972.16</v>
      </c>
      <c r="U319" s="231">
        <f t="shared" si="20"/>
        <v>1918.08</v>
      </c>
      <c r="V319" s="231">
        <f t="shared" si="21"/>
        <v>1116.72</v>
      </c>
    </row>
    <row r="320" spans="1:22" ht="14" hidden="1" x14ac:dyDescent="0.15">
      <c r="A320" s="149">
        <v>64</v>
      </c>
      <c r="B320" s="152"/>
      <c r="C320" s="222">
        <f t="shared" si="10"/>
        <v>5283.36</v>
      </c>
      <c r="D320" s="222">
        <f t="shared" si="11"/>
        <v>5081.04</v>
      </c>
      <c r="E320" s="222">
        <f t="shared" si="12"/>
        <v>4710.24</v>
      </c>
      <c r="F320" s="222">
        <f t="shared" si="13"/>
        <v>3335.04</v>
      </c>
      <c r="G320" s="222">
        <f t="shared" si="14"/>
        <v>2144.88</v>
      </c>
      <c r="H320" s="222">
        <f t="shared" si="15"/>
        <v>1191.5999999999999</v>
      </c>
      <c r="J320" s="222">
        <v>7338</v>
      </c>
      <c r="K320" s="222">
        <v>7057</v>
      </c>
      <c r="L320" s="230">
        <v>6542</v>
      </c>
      <c r="M320" s="222">
        <v>4632</v>
      </c>
      <c r="N320" s="222">
        <v>2979</v>
      </c>
      <c r="O320" s="222">
        <v>1655</v>
      </c>
      <c r="Q320" s="231">
        <f t="shared" si="16"/>
        <v>5283.36</v>
      </c>
      <c r="R320" s="231">
        <f t="shared" si="17"/>
        <v>5081.04</v>
      </c>
      <c r="S320" s="231">
        <f t="shared" si="18"/>
        <v>4710.24</v>
      </c>
      <c r="T320" s="231">
        <f t="shared" si="19"/>
        <v>3335.04</v>
      </c>
      <c r="U320" s="231">
        <f t="shared" si="20"/>
        <v>2144.88</v>
      </c>
      <c r="V320" s="231">
        <f t="shared" si="21"/>
        <v>1191.5999999999999</v>
      </c>
    </row>
    <row r="321" spans="1:22" ht="14" hidden="1" x14ac:dyDescent="0.15">
      <c r="A321" s="149">
        <v>65</v>
      </c>
      <c r="B321" s="152"/>
      <c r="C321" s="222">
        <f t="shared" si="10"/>
        <v>6018.48</v>
      </c>
      <c r="D321" s="222">
        <f t="shared" si="11"/>
        <v>5787.36</v>
      </c>
      <c r="E321" s="222">
        <f t="shared" si="12"/>
        <v>5365.44</v>
      </c>
      <c r="F321" s="222">
        <f t="shared" si="13"/>
        <v>3798.72</v>
      </c>
      <c r="G321" s="222">
        <f t="shared" si="14"/>
        <v>2432.88</v>
      </c>
      <c r="H321" s="222">
        <f t="shared" si="15"/>
        <v>1304.6399999999999</v>
      </c>
      <c r="J321" s="222">
        <v>8359</v>
      </c>
      <c r="K321" s="222">
        <v>8038</v>
      </c>
      <c r="L321" s="230">
        <v>7452</v>
      </c>
      <c r="M321" s="222">
        <v>5276</v>
      </c>
      <c r="N321" s="222">
        <v>3379</v>
      </c>
      <c r="O321" s="222">
        <v>1812</v>
      </c>
      <c r="Q321" s="231">
        <f t="shared" si="16"/>
        <v>6018.48</v>
      </c>
      <c r="R321" s="231">
        <f t="shared" si="17"/>
        <v>5787.36</v>
      </c>
      <c r="S321" s="231">
        <f t="shared" si="18"/>
        <v>5365.44</v>
      </c>
      <c r="T321" s="231">
        <f t="shared" si="19"/>
        <v>3798.72</v>
      </c>
      <c r="U321" s="231">
        <f t="shared" si="20"/>
        <v>2432.88</v>
      </c>
      <c r="V321" s="231">
        <f t="shared" si="21"/>
        <v>1304.6399999999999</v>
      </c>
    </row>
    <row r="322" spans="1:22" ht="14" hidden="1" x14ac:dyDescent="0.15">
      <c r="A322" s="149">
        <v>66</v>
      </c>
      <c r="B322" s="152"/>
      <c r="C322" s="222">
        <f t="shared" si="10"/>
        <v>6912</v>
      </c>
      <c r="D322" s="222">
        <f t="shared" si="11"/>
        <v>6647.04</v>
      </c>
      <c r="E322" s="222">
        <f t="shared" si="12"/>
        <v>6161.76</v>
      </c>
      <c r="F322" s="222">
        <f t="shared" si="13"/>
        <v>4362.4799999999996</v>
      </c>
      <c r="G322" s="222">
        <f t="shared" si="14"/>
        <v>2771.2799999999997</v>
      </c>
      <c r="H322" s="222">
        <f t="shared" si="15"/>
        <v>1442.8799999999999</v>
      </c>
      <c r="J322" s="222">
        <v>9600</v>
      </c>
      <c r="K322" s="222">
        <v>9232</v>
      </c>
      <c r="L322" s="230">
        <v>8558</v>
      </c>
      <c r="M322" s="222">
        <v>6059</v>
      </c>
      <c r="N322" s="222">
        <v>3849</v>
      </c>
      <c r="O322" s="222">
        <v>2004</v>
      </c>
      <c r="Q322" s="231">
        <f t="shared" si="16"/>
        <v>6912</v>
      </c>
      <c r="R322" s="231">
        <f t="shared" si="17"/>
        <v>6647.04</v>
      </c>
      <c r="S322" s="231">
        <f t="shared" si="18"/>
        <v>6161.76</v>
      </c>
      <c r="T322" s="231">
        <f t="shared" si="19"/>
        <v>4362.4799999999996</v>
      </c>
      <c r="U322" s="231">
        <f t="shared" si="20"/>
        <v>2771.2799999999997</v>
      </c>
      <c r="V322" s="231">
        <f t="shared" si="21"/>
        <v>1442.8799999999999</v>
      </c>
    </row>
    <row r="323" spans="1:22" ht="14" hidden="1" x14ac:dyDescent="0.15">
      <c r="A323" s="149">
        <v>67</v>
      </c>
      <c r="B323" s="152"/>
      <c r="C323" s="222">
        <f t="shared" si="10"/>
        <v>7945.2</v>
      </c>
      <c r="D323" s="222">
        <f t="shared" si="11"/>
        <v>7640.6399999999994</v>
      </c>
      <c r="E323" s="222">
        <f t="shared" si="12"/>
        <v>7082.6399999999994</v>
      </c>
      <c r="F323" s="222">
        <f t="shared" si="13"/>
        <v>5015.5199999999995</v>
      </c>
      <c r="G323" s="222">
        <f t="shared" si="14"/>
        <v>3160.08</v>
      </c>
      <c r="H323" s="222">
        <f t="shared" si="15"/>
        <v>1630.8</v>
      </c>
      <c r="J323" s="222">
        <v>11035</v>
      </c>
      <c r="K323" s="222">
        <v>10612</v>
      </c>
      <c r="L323" s="230">
        <v>9837</v>
      </c>
      <c r="M323" s="222">
        <v>6966</v>
      </c>
      <c r="N323" s="222">
        <v>4389</v>
      </c>
      <c r="O323" s="222">
        <v>2265</v>
      </c>
      <c r="Q323" s="231">
        <f t="shared" si="16"/>
        <v>7945.2</v>
      </c>
      <c r="R323" s="231">
        <f t="shared" si="17"/>
        <v>7640.6399999999994</v>
      </c>
      <c r="S323" s="231">
        <f t="shared" si="18"/>
        <v>7082.6399999999994</v>
      </c>
      <c r="T323" s="231">
        <f t="shared" si="19"/>
        <v>5015.5199999999995</v>
      </c>
      <c r="U323" s="231">
        <f t="shared" si="20"/>
        <v>3160.08</v>
      </c>
      <c r="V323" s="231">
        <f t="shared" si="21"/>
        <v>1630.8</v>
      </c>
    </row>
    <row r="324" spans="1:22" ht="14" hidden="1" x14ac:dyDescent="0.15">
      <c r="A324" s="149">
        <v>68</v>
      </c>
      <c r="B324" s="152"/>
      <c r="C324" s="222">
        <f t="shared" si="10"/>
        <v>9036.7199999999993</v>
      </c>
      <c r="D324" s="222">
        <f t="shared" si="11"/>
        <v>8690.4</v>
      </c>
      <c r="E324" s="222">
        <f t="shared" si="12"/>
        <v>8056.08</v>
      </c>
      <c r="F324" s="222">
        <f t="shared" si="13"/>
        <v>5703.84</v>
      </c>
      <c r="G324" s="222">
        <f t="shared" si="14"/>
        <v>3585.6</v>
      </c>
      <c r="H324" s="222">
        <f t="shared" si="15"/>
        <v>1830.96</v>
      </c>
      <c r="J324" s="222">
        <v>12551</v>
      </c>
      <c r="K324" s="222">
        <v>12070</v>
      </c>
      <c r="L324" s="230">
        <v>11189</v>
      </c>
      <c r="M324" s="222">
        <v>7922</v>
      </c>
      <c r="N324" s="222">
        <v>4980</v>
      </c>
      <c r="O324" s="222">
        <v>2543</v>
      </c>
      <c r="Q324" s="231">
        <f t="shared" si="16"/>
        <v>9036.7199999999993</v>
      </c>
      <c r="R324" s="231">
        <f t="shared" si="17"/>
        <v>8690.4</v>
      </c>
      <c r="S324" s="231">
        <f t="shared" si="18"/>
        <v>8056.08</v>
      </c>
      <c r="T324" s="231">
        <f t="shared" si="19"/>
        <v>5703.84</v>
      </c>
      <c r="U324" s="231">
        <f t="shared" si="20"/>
        <v>3585.6</v>
      </c>
      <c r="V324" s="231">
        <f t="shared" si="21"/>
        <v>1830.96</v>
      </c>
    </row>
    <row r="325" spans="1:22" ht="14" hidden="1" x14ac:dyDescent="0.15">
      <c r="A325" s="149">
        <v>69</v>
      </c>
      <c r="B325" s="152"/>
      <c r="C325" s="222">
        <f t="shared" si="10"/>
        <v>10187.279999999999</v>
      </c>
      <c r="D325" s="222">
        <f t="shared" si="11"/>
        <v>9797.76</v>
      </c>
      <c r="E325" s="222">
        <f t="shared" si="12"/>
        <v>9082.08</v>
      </c>
      <c r="F325" s="222">
        <f t="shared" si="13"/>
        <v>6431.04</v>
      </c>
      <c r="G325" s="222">
        <f t="shared" si="14"/>
        <v>4037.04</v>
      </c>
      <c r="H325" s="222">
        <f t="shared" si="15"/>
        <v>2057.04</v>
      </c>
      <c r="J325" s="222">
        <v>14149</v>
      </c>
      <c r="K325" s="222">
        <v>13608</v>
      </c>
      <c r="L325" s="230">
        <v>12614</v>
      </c>
      <c r="M325" s="222">
        <v>8932</v>
      </c>
      <c r="N325" s="222">
        <v>5607</v>
      </c>
      <c r="O325" s="222">
        <v>2857</v>
      </c>
      <c r="Q325" s="231">
        <f t="shared" si="16"/>
        <v>10187.279999999999</v>
      </c>
      <c r="R325" s="231">
        <f t="shared" si="17"/>
        <v>9797.76</v>
      </c>
      <c r="S325" s="231">
        <f t="shared" si="18"/>
        <v>9082.08</v>
      </c>
      <c r="T325" s="231">
        <f t="shared" si="19"/>
        <v>6431.04</v>
      </c>
      <c r="U325" s="231">
        <f t="shared" si="20"/>
        <v>4037.04</v>
      </c>
      <c r="V325" s="231">
        <f t="shared" si="21"/>
        <v>2057.04</v>
      </c>
    </row>
    <row r="326" spans="1:22" ht="14" hidden="1" x14ac:dyDescent="0.15">
      <c r="A326" s="149">
        <v>70</v>
      </c>
      <c r="B326" s="152"/>
      <c r="C326" s="222">
        <f t="shared" si="10"/>
        <v>11418.48</v>
      </c>
      <c r="D326" s="222">
        <f t="shared" si="11"/>
        <v>10981.439999999999</v>
      </c>
      <c r="E326" s="222">
        <f t="shared" si="12"/>
        <v>10180.08</v>
      </c>
      <c r="F326" s="222">
        <f t="shared" si="13"/>
        <v>7207.92</v>
      </c>
      <c r="G326" s="222">
        <f t="shared" si="14"/>
        <v>4538.88</v>
      </c>
      <c r="H326" s="222">
        <f t="shared" si="15"/>
        <v>2295.36</v>
      </c>
      <c r="J326" s="222">
        <v>15859</v>
      </c>
      <c r="K326" s="222">
        <v>15252</v>
      </c>
      <c r="L326" s="230">
        <v>14139</v>
      </c>
      <c r="M326" s="222">
        <v>10011</v>
      </c>
      <c r="N326" s="222">
        <v>6304</v>
      </c>
      <c r="O326" s="222">
        <v>3188</v>
      </c>
      <c r="Q326" s="231">
        <f t="shared" si="16"/>
        <v>11418.48</v>
      </c>
      <c r="R326" s="231">
        <f t="shared" si="17"/>
        <v>10981.439999999999</v>
      </c>
      <c r="S326" s="231">
        <f t="shared" si="18"/>
        <v>10180.08</v>
      </c>
      <c r="T326" s="231">
        <f t="shared" si="19"/>
        <v>7207.92</v>
      </c>
      <c r="U326" s="231">
        <f t="shared" si="20"/>
        <v>4538.88</v>
      </c>
      <c r="V326" s="231">
        <f t="shared" si="21"/>
        <v>2295.36</v>
      </c>
    </row>
    <row r="327" spans="1:22" ht="14" hidden="1" x14ac:dyDescent="0.15">
      <c r="A327" s="149">
        <v>71</v>
      </c>
      <c r="B327" s="152"/>
      <c r="C327" s="222">
        <f t="shared" si="10"/>
        <v>12710.16</v>
      </c>
      <c r="D327" s="222">
        <f t="shared" si="11"/>
        <v>12222.72</v>
      </c>
      <c r="E327" s="222">
        <f t="shared" si="12"/>
        <v>11330.64</v>
      </c>
      <c r="F327" s="222">
        <f t="shared" si="13"/>
        <v>8022.24</v>
      </c>
      <c r="G327" s="222">
        <f t="shared" si="14"/>
        <v>5064.4799999999996</v>
      </c>
      <c r="H327" s="222">
        <f t="shared" si="15"/>
        <v>2545.92</v>
      </c>
      <c r="J327" s="222">
        <v>17653</v>
      </c>
      <c r="K327" s="222">
        <v>16976</v>
      </c>
      <c r="L327" s="230">
        <v>15737</v>
      </c>
      <c r="M327" s="222">
        <v>11142</v>
      </c>
      <c r="N327" s="222">
        <v>7034</v>
      </c>
      <c r="O327" s="222">
        <v>3536</v>
      </c>
      <c r="Q327" s="231">
        <f t="shared" si="16"/>
        <v>12710.16</v>
      </c>
      <c r="R327" s="231">
        <f t="shared" si="17"/>
        <v>12222.72</v>
      </c>
      <c r="S327" s="231">
        <f t="shared" si="18"/>
        <v>11330.64</v>
      </c>
      <c r="T327" s="231">
        <f t="shared" si="19"/>
        <v>8022.24</v>
      </c>
      <c r="U327" s="231">
        <f t="shared" si="20"/>
        <v>5064.4799999999996</v>
      </c>
      <c r="V327" s="231">
        <f t="shared" si="21"/>
        <v>2545.92</v>
      </c>
    </row>
    <row r="328" spans="1:22" ht="14" hidden="1" x14ac:dyDescent="0.15">
      <c r="A328" s="149">
        <v>72</v>
      </c>
      <c r="B328" s="152"/>
      <c r="C328" s="222">
        <f t="shared" si="10"/>
        <v>14060.16</v>
      </c>
      <c r="D328" s="222">
        <f t="shared" si="11"/>
        <v>13520.88</v>
      </c>
      <c r="E328" s="222">
        <f t="shared" si="12"/>
        <v>12534.48</v>
      </c>
      <c r="F328" s="222">
        <f t="shared" si="13"/>
        <v>8874.7199999999993</v>
      </c>
      <c r="G328" s="222">
        <f t="shared" si="14"/>
        <v>5628.24</v>
      </c>
      <c r="H328" s="222">
        <f t="shared" si="15"/>
        <v>2808.72</v>
      </c>
      <c r="J328" s="222">
        <v>19528</v>
      </c>
      <c r="K328" s="222">
        <v>18779</v>
      </c>
      <c r="L328" s="230">
        <v>17409</v>
      </c>
      <c r="M328" s="222">
        <v>12326</v>
      </c>
      <c r="N328" s="222">
        <v>7817</v>
      </c>
      <c r="O328" s="222">
        <v>3901</v>
      </c>
      <c r="Q328" s="231">
        <f t="shared" si="16"/>
        <v>14060.16</v>
      </c>
      <c r="R328" s="231">
        <f t="shared" si="17"/>
        <v>13520.88</v>
      </c>
      <c r="S328" s="231">
        <f t="shared" si="18"/>
        <v>12534.48</v>
      </c>
      <c r="T328" s="231">
        <f t="shared" si="19"/>
        <v>8874.7199999999993</v>
      </c>
      <c r="U328" s="231">
        <f t="shared" si="20"/>
        <v>5628.24</v>
      </c>
      <c r="V328" s="231">
        <f t="shared" si="21"/>
        <v>2808.72</v>
      </c>
    </row>
    <row r="329" spans="1:22" ht="14" hidden="1" x14ac:dyDescent="0.15">
      <c r="A329" s="149">
        <v>73</v>
      </c>
      <c r="B329" s="152"/>
      <c r="C329" s="222">
        <f t="shared" si="10"/>
        <v>15490.08</v>
      </c>
      <c r="D329" s="222">
        <f t="shared" si="11"/>
        <v>14897.519999999999</v>
      </c>
      <c r="E329" s="222">
        <f t="shared" si="12"/>
        <v>13809.6</v>
      </c>
      <c r="F329" s="222">
        <f t="shared" si="13"/>
        <v>9777.6</v>
      </c>
      <c r="G329" s="222">
        <f t="shared" si="14"/>
        <v>6230.16</v>
      </c>
      <c r="H329" s="222">
        <f t="shared" si="15"/>
        <v>3085.2</v>
      </c>
      <c r="J329" s="222">
        <v>21514</v>
      </c>
      <c r="K329" s="222">
        <v>20691</v>
      </c>
      <c r="L329" s="230">
        <v>19180</v>
      </c>
      <c r="M329" s="222">
        <v>13580</v>
      </c>
      <c r="N329" s="222">
        <v>8653</v>
      </c>
      <c r="O329" s="222">
        <v>4285</v>
      </c>
      <c r="Q329" s="231">
        <f t="shared" si="16"/>
        <v>15490.08</v>
      </c>
      <c r="R329" s="231">
        <f t="shared" si="17"/>
        <v>14897.519999999999</v>
      </c>
      <c r="S329" s="231">
        <f t="shared" si="18"/>
        <v>13809.6</v>
      </c>
      <c r="T329" s="231">
        <f t="shared" si="19"/>
        <v>9777.6</v>
      </c>
      <c r="U329" s="231">
        <f t="shared" si="20"/>
        <v>6230.16</v>
      </c>
      <c r="V329" s="231">
        <f t="shared" si="21"/>
        <v>3085.2</v>
      </c>
    </row>
    <row r="330" spans="1:22" ht="14" hidden="1" x14ac:dyDescent="0.15">
      <c r="A330" s="149">
        <v>74</v>
      </c>
      <c r="B330" s="152"/>
      <c r="C330" s="222">
        <f t="shared" si="10"/>
        <v>16979.04</v>
      </c>
      <c r="D330" s="222">
        <f t="shared" si="11"/>
        <v>16328.88</v>
      </c>
      <c r="E330" s="222">
        <f t="shared" si="12"/>
        <v>15136.56</v>
      </c>
      <c r="F330" s="222">
        <f t="shared" si="13"/>
        <v>10717.92</v>
      </c>
      <c r="G330" s="222">
        <f t="shared" si="14"/>
        <v>6870.24</v>
      </c>
      <c r="H330" s="222">
        <f t="shared" si="15"/>
        <v>3360.24</v>
      </c>
      <c r="J330" s="222">
        <v>23582</v>
      </c>
      <c r="K330" s="222">
        <v>22679</v>
      </c>
      <c r="L330" s="230">
        <v>21023</v>
      </c>
      <c r="M330" s="222">
        <v>14886</v>
      </c>
      <c r="N330" s="222">
        <v>9542</v>
      </c>
      <c r="O330" s="222">
        <v>4667</v>
      </c>
      <c r="Q330" s="231">
        <f t="shared" si="16"/>
        <v>16979.04</v>
      </c>
      <c r="R330" s="231">
        <f t="shared" si="17"/>
        <v>16328.88</v>
      </c>
      <c r="S330" s="231">
        <f t="shared" si="18"/>
        <v>15136.56</v>
      </c>
      <c r="T330" s="231">
        <f t="shared" si="19"/>
        <v>10717.92</v>
      </c>
      <c r="U330" s="231">
        <f t="shared" si="20"/>
        <v>6870.24</v>
      </c>
      <c r="V330" s="231">
        <f t="shared" si="21"/>
        <v>3360.24</v>
      </c>
    </row>
    <row r="331" spans="1:22" ht="14" hidden="1" x14ac:dyDescent="0.15">
      <c r="A331" s="149">
        <v>75</v>
      </c>
      <c r="B331" s="152"/>
      <c r="C331" s="222">
        <f t="shared" si="10"/>
        <v>18527.759999999998</v>
      </c>
      <c r="D331" s="222">
        <f t="shared" si="11"/>
        <v>17817.84</v>
      </c>
      <c r="E331" s="222">
        <f t="shared" si="12"/>
        <v>16517.52</v>
      </c>
      <c r="F331" s="222">
        <f t="shared" si="13"/>
        <v>11694.96</v>
      </c>
      <c r="G331" s="222">
        <f t="shared" si="14"/>
        <v>7547.04</v>
      </c>
      <c r="H331" s="222">
        <f t="shared" si="15"/>
        <v>3648.24</v>
      </c>
      <c r="J331" s="222">
        <v>25733</v>
      </c>
      <c r="K331" s="222">
        <v>24747</v>
      </c>
      <c r="L331" s="230">
        <v>22941</v>
      </c>
      <c r="M331" s="222">
        <v>16243</v>
      </c>
      <c r="N331" s="222">
        <v>10482</v>
      </c>
      <c r="O331" s="222">
        <v>5067</v>
      </c>
      <c r="Q331" s="231">
        <f t="shared" si="16"/>
        <v>18527.759999999998</v>
      </c>
      <c r="R331" s="231">
        <f t="shared" si="17"/>
        <v>17817.84</v>
      </c>
      <c r="S331" s="231">
        <f t="shared" si="18"/>
        <v>16517.52</v>
      </c>
      <c r="T331" s="231">
        <f t="shared" si="19"/>
        <v>11694.96</v>
      </c>
      <c r="U331" s="231">
        <f t="shared" si="20"/>
        <v>7547.04</v>
      </c>
      <c r="V331" s="231">
        <f t="shared" si="21"/>
        <v>3648.24</v>
      </c>
    </row>
    <row r="332" spans="1:22" ht="14" hidden="1" x14ac:dyDescent="0.15">
      <c r="A332" s="149">
        <v>76</v>
      </c>
      <c r="B332" s="152"/>
      <c r="C332" s="222">
        <f t="shared" si="10"/>
        <v>20136.96</v>
      </c>
      <c r="D332" s="222">
        <f t="shared" si="11"/>
        <v>19365.84</v>
      </c>
      <c r="E332" s="222">
        <f t="shared" si="12"/>
        <v>17952.48</v>
      </c>
      <c r="F332" s="222">
        <f t="shared" si="13"/>
        <v>12710.88</v>
      </c>
      <c r="G332" s="222">
        <f t="shared" si="14"/>
        <v>8261.2799999999988</v>
      </c>
      <c r="H332" s="222">
        <f t="shared" si="15"/>
        <v>3949.2</v>
      </c>
      <c r="J332" s="222">
        <v>27968</v>
      </c>
      <c r="K332" s="222">
        <v>26897</v>
      </c>
      <c r="L332" s="230">
        <v>24934</v>
      </c>
      <c r="M332" s="222">
        <v>17654</v>
      </c>
      <c r="N332" s="222">
        <v>11474</v>
      </c>
      <c r="O332" s="222">
        <v>5485</v>
      </c>
      <c r="Q332" s="231">
        <f t="shared" si="16"/>
        <v>20136.96</v>
      </c>
      <c r="R332" s="231">
        <f t="shared" si="17"/>
        <v>19365.84</v>
      </c>
      <c r="S332" s="231">
        <f t="shared" si="18"/>
        <v>17952.48</v>
      </c>
      <c r="T332" s="231">
        <f t="shared" si="19"/>
        <v>12710.88</v>
      </c>
      <c r="U332" s="231">
        <f t="shared" si="20"/>
        <v>8261.2799999999988</v>
      </c>
      <c r="V332" s="231">
        <f t="shared" si="21"/>
        <v>3949.2</v>
      </c>
    </row>
    <row r="333" spans="1:22" ht="14" hidden="1" x14ac:dyDescent="0.15">
      <c r="A333" s="149">
        <v>77</v>
      </c>
      <c r="B333" s="152"/>
      <c r="C333" s="222">
        <f t="shared" si="10"/>
        <v>21803.759999999998</v>
      </c>
      <c r="D333" s="222">
        <f t="shared" si="11"/>
        <v>20969.28</v>
      </c>
      <c r="E333" s="222">
        <f t="shared" si="12"/>
        <v>19438.559999999998</v>
      </c>
      <c r="F333" s="222">
        <f t="shared" si="13"/>
        <v>13762.8</v>
      </c>
      <c r="G333" s="222">
        <f t="shared" si="14"/>
        <v>9012.9599999999991</v>
      </c>
      <c r="H333" s="222">
        <f t="shared" si="15"/>
        <v>4262.3999999999996</v>
      </c>
      <c r="J333" s="222">
        <v>30283</v>
      </c>
      <c r="K333" s="222">
        <v>29124</v>
      </c>
      <c r="L333" s="230">
        <v>26998</v>
      </c>
      <c r="M333" s="222">
        <v>19115</v>
      </c>
      <c r="N333" s="222">
        <v>12518</v>
      </c>
      <c r="O333" s="222">
        <v>5920</v>
      </c>
      <c r="Q333" s="231">
        <f t="shared" si="16"/>
        <v>21803.759999999998</v>
      </c>
      <c r="R333" s="231">
        <f t="shared" si="17"/>
        <v>20969.28</v>
      </c>
      <c r="S333" s="231">
        <f t="shared" si="18"/>
        <v>19438.559999999998</v>
      </c>
      <c r="T333" s="231">
        <f t="shared" si="19"/>
        <v>13762.8</v>
      </c>
      <c r="U333" s="231">
        <f t="shared" si="20"/>
        <v>9012.9599999999991</v>
      </c>
      <c r="V333" s="231">
        <f t="shared" si="21"/>
        <v>4262.3999999999996</v>
      </c>
    </row>
    <row r="334" spans="1:22" ht="14" hidden="1" x14ac:dyDescent="0.15">
      <c r="A334" s="149">
        <v>78</v>
      </c>
      <c r="B334" s="152"/>
      <c r="C334" s="222">
        <f t="shared" si="10"/>
        <v>23551.919999999998</v>
      </c>
      <c r="D334" s="222">
        <f t="shared" si="11"/>
        <v>22649.759999999998</v>
      </c>
      <c r="E334" s="222">
        <f t="shared" si="12"/>
        <v>20996.639999999999</v>
      </c>
      <c r="F334" s="222">
        <f t="shared" si="13"/>
        <v>14865.84</v>
      </c>
      <c r="G334" s="222">
        <f t="shared" si="14"/>
        <v>9802.7999999999993</v>
      </c>
      <c r="H334" s="222">
        <f t="shared" si="15"/>
        <v>4576.32</v>
      </c>
      <c r="J334" s="222">
        <v>32711</v>
      </c>
      <c r="K334" s="222">
        <v>31458</v>
      </c>
      <c r="L334" s="230">
        <v>29162</v>
      </c>
      <c r="M334" s="222">
        <v>20647</v>
      </c>
      <c r="N334" s="222">
        <v>13615</v>
      </c>
      <c r="O334" s="222">
        <v>6356</v>
      </c>
      <c r="Q334" s="231">
        <f t="shared" si="16"/>
        <v>23551.919999999998</v>
      </c>
      <c r="R334" s="231">
        <f t="shared" si="17"/>
        <v>22649.759999999998</v>
      </c>
      <c r="S334" s="231">
        <f t="shared" si="18"/>
        <v>20996.639999999999</v>
      </c>
      <c r="T334" s="231">
        <f t="shared" si="19"/>
        <v>14865.84</v>
      </c>
      <c r="U334" s="231">
        <f t="shared" si="20"/>
        <v>9802.7999999999993</v>
      </c>
      <c r="V334" s="231">
        <f t="shared" si="21"/>
        <v>4576.32</v>
      </c>
    </row>
    <row r="335" spans="1:22" ht="14" hidden="1" x14ac:dyDescent="0.15">
      <c r="A335" s="149">
        <v>79</v>
      </c>
      <c r="B335" s="152"/>
      <c r="C335" s="222">
        <f t="shared" si="10"/>
        <v>25358.399999999998</v>
      </c>
      <c r="D335" s="222">
        <f t="shared" si="11"/>
        <v>24387.84</v>
      </c>
      <c r="E335" s="222">
        <f t="shared" si="12"/>
        <v>22607.279999999999</v>
      </c>
      <c r="F335" s="222">
        <f t="shared" si="13"/>
        <v>16006.32</v>
      </c>
      <c r="G335" s="222">
        <f t="shared" si="14"/>
        <v>10617.119999999999</v>
      </c>
      <c r="H335" s="222">
        <f t="shared" si="15"/>
        <v>4914.72</v>
      </c>
      <c r="J335" s="222">
        <v>35220</v>
      </c>
      <c r="K335" s="222">
        <v>33872</v>
      </c>
      <c r="L335" s="230">
        <v>31399</v>
      </c>
      <c r="M335" s="222">
        <v>22231</v>
      </c>
      <c r="N335" s="222">
        <v>14746</v>
      </c>
      <c r="O335" s="222">
        <v>6826</v>
      </c>
      <c r="Q335" s="231">
        <f t="shared" si="16"/>
        <v>25358.399999999998</v>
      </c>
      <c r="R335" s="231">
        <f t="shared" si="17"/>
        <v>24387.84</v>
      </c>
      <c r="S335" s="231">
        <f t="shared" si="18"/>
        <v>22607.279999999999</v>
      </c>
      <c r="T335" s="231">
        <f t="shared" si="19"/>
        <v>16006.32</v>
      </c>
      <c r="U335" s="231">
        <f t="shared" si="20"/>
        <v>10617.119999999999</v>
      </c>
      <c r="V335" s="231">
        <f t="shared" si="21"/>
        <v>4914.72</v>
      </c>
    </row>
    <row r="336" spans="1:22" ht="14" hidden="1" x14ac:dyDescent="0.15">
      <c r="A336" s="149">
        <v>80</v>
      </c>
      <c r="B336" s="153" t="s">
        <v>85</v>
      </c>
      <c r="C336" s="222">
        <f t="shared" si="10"/>
        <v>27226.079999999998</v>
      </c>
      <c r="D336" s="222">
        <f t="shared" si="11"/>
        <v>26183.52</v>
      </c>
      <c r="E336" s="222">
        <f t="shared" si="12"/>
        <v>24271.919999999998</v>
      </c>
      <c r="F336" s="222">
        <f t="shared" si="13"/>
        <v>17185.68</v>
      </c>
      <c r="G336" s="222">
        <f t="shared" si="14"/>
        <v>11482.56</v>
      </c>
      <c r="H336" s="222">
        <f t="shared" si="15"/>
        <v>5241.5999999999995</v>
      </c>
      <c r="J336" s="222">
        <v>37814</v>
      </c>
      <c r="K336" s="222">
        <v>36366</v>
      </c>
      <c r="L336" s="230">
        <v>33711</v>
      </c>
      <c r="M336" s="222">
        <v>23869</v>
      </c>
      <c r="N336" s="222">
        <v>15948</v>
      </c>
      <c r="O336" s="222">
        <v>7280</v>
      </c>
      <c r="Q336" s="231">
        <f t="shared" si="16"/>
        <v>27226.079999999998</v>
      </c>
      <c r="R336" s="231">
        <f t="shared" si="17"/>
        <v>26183.52</v>
      </c>
      <c r="S336" s="231">
        <f t="shared" si="18"/>
        <v>24271.919999999998</v>
      </c>
      <c r="T336" s="231">
        <f t="shared" si="19"/>
        <v>17185.68</v>
      </c>
      <c r="U336" s="231">
        <f t="shared" si="20"/>
        <v>11482.56</v>
      </c>
      <c r="V336" s="231">
        <f t="shared" si="21"/>
        <v>5241.5999999999995</v>
      </c>
    </row>
    <row r="337" spans="1:22" ht="14" hidden="1" x14ac:dyDescent="0.15">
      <c r="A337" s="149">
        <v>1</v>
      </c>
      <c r="B337" s="152" t="s">
        <v>13</v>
      </c>
      <c r="C337" s="222">
        <f t="shared" si="10"/>
        <v>457.2</v>
      </c>
      <c r="D337" s="222">
        <f t="shared" si="11"/>
        <v>439.91999999999996</v>
      </c>
      <c r="E337" s="222">
        <f t="shared" si="12"/>
        <v>408.24</v>
      </c>
      <c r="F337" s="222">
        <f t="shared" si="13"/>
        <v>288.71999999999997</v>
      </c>
      <c r="G337" s="222">
        <f t="shared" si="14"/>
        <v>241.2</v>
      </c>
      <c r="H337" s="222">
        <f t="shared" si="15"/>
        <v>190.07999999999998</v>
      </c>
      <c r="J337" s="222">
        <v>635</v>
      </c>
      <c r="K337" s="222">
        <v>611</v>
      </c>
      <c r="L337" s="222">
        <v>567</v>
      </c>
      <c r="M337" s="222">
        <v>401</v>
      </c>
      <c r="N337" s="222">
        <v>335</v>
      </c>
      <c r="O337" s="222">
        <v>264</v>
      </c>
      <c r="Q337" s="231">
        <f t="shared" si="16"/>
        <v>457.2</v>
      </c>
      <c r="R337" s="231">
        <f t="shared" si="17"/>
        <v>439.91999999999996</v>
      </c>
      <c r="S337" s="231">
        <f t="shared" si="18"/>
        <v>408.24</v>
      </c>
      <c r="T337" s="231">
        <f t="shared" si="19"/>
        <v>288.71999999999997</v>
      </c>
      <c r="U337" s="231">
        <f t="shared" si="20"/>
        <v>241.2</v>
      </c>
      <c r="V337" s="231">
        <f t="shared" si="21"/>
        <v>190.07999999999998</v>
      </c>
    </row>
    <row r="338" spans="1:22" ht="14" hidden="1" x14ac:dyDescent="0.15">
      <c r="A338" s="149">
        <v>2</v>
      </c>
      <c r="B338" s="152" t="s">
        <v>1</v>
      </c>
      <c r="C338" s="222">
        <f t="shared" si="10"/>
        <v>717.12</v>
      </c>
      <c r="D338" s="222">
        <f t="shared" si="11"/>
        <v>689.76</v>
      </c>
      <c r="E338" s="222">
        <f t="shared" si="12"/>
        <v>639.36</v>
      </c>
      <c r="F338" s="222">
        <f t="shared" si="13"/>
        <v>452.88</v>
      </c>
      <c r="G338" s="222">
        <f t="shared" si="14"/>
        <v>377.28</v>
      </c>
      <c r="H338" s="222">
        <f t="shared" si="15"/>
        <v>298.08</v>
      </c>
      <c r="J338" s="222">
        <v>996</v>
      </c>
      <c r="K338" s="222">
        <v>958</v>
      </c>
      <c r="L338" s="222">
        <v>888</v>
      </c>
      <c r="M338" s="222">
        <v>629</v>
      </c>
      <c r="N338" s="222">
        <v>524</v>
      </c>
      <c r="O338" s="222">
        <v>414</v>
      </c>
      <c r="Q338" s="231">
        <f t="shared" si="16"/>
        <v>717.12</v>
      </c>
      <c r="R338" s="231">
        <f t="shared" si="17"/>
        <v>689.76</v>
      </c>
      <c r="S338" s="231">
        <f t="shared" si="18"/>
        <v>639.36</v>
      </c>
      <c r="T338" s="231">
        <f t="shared" si="19"/>
        <v>452.88</v>
      </c>
      <c r="U338" s="231">
        <f t="shared" si="20"/>
        <v>377.28</v>
      </c>
      <c r="V338" s="231">
        <f t="shared" si="21"/>
        <v>298.08</v>
      </c>
    </row>
    <row r="339" spans="1:22" ht="14" hidden="1" x14ac:dyDescent="0.15">
      <c r="A339" s="149">
        <v>3</v>
      </c>
      <c r="B339" s="152" t="s">
        <v>14</v>
      </c>
      <c r="C339" s="222">
        <f t="shared" ref="C339" si="22">Q339</f>
        <v>1033.92</v>
      </c>
      <c r="D339" s="222">
        <f t="shared" ref="D339" si="23">R339</f>
        <v>994.31999999999994</v>
      </c>
      <c r="E339" s="222">
        <f t="shared" ref="E339" si="24">S339</f>
        <v>921.59999999999991</v>
      </c>
      <c r="F339" s="222">
        <f t="shared" ref="F339" si="25">T339</f>
        <v>653.04</v>
      </c>
      <c r="G339" s="222">
        <f t="shared" ref="G339" si="26">U339</f>
        <v>544.31999999999994</v>
      </c>
      <c r="H339" s="222">
        <f t="shared" ref="H339" si="27">V339</f>
        <v>429.12</v>
      </c>
      <c r="J339" s="222">
        <v>1436</v>
      </c>
      <c r="K339" s="222">
        <v>1381</v>
      </c>
      <c r="L339" s="222">
        <v>1280</v>
      </c>
      <c r="M339" s="222">
        <v>907</v>
      </c>
      <c r="N339" s="222">
        <v>756</v>
      </c>
      <c r="O339" s="222">
        <v>596</v>
      </c>
      <c r="Q339" s="231">
        <f t="shared" ref="Q339" si="28">J339*0.72</f>
        <v>1033.92</v>
      </c>
      <c r="R339" s="231">
        <f t="shared" ref="R339" si="29">K339*0.72</f>
        <v>994.31999999999994</v>
      </c>
      <c r="S339" s="231">
        <f t="shared" ref="S339" si="30">L339*0.72</f>
        <v>921.59999999999991</v>
      </c>
      <c r="T339" s="231">
        <f t="shared" ref="T339" si="31">M339*0.72</f>
        <v>653.04</v>
      </c>
      <c r="U339" s="231">
        <f t="shared" ref="U339" si="32">N339*0.72</f>
        <v>544.31999999999994</v>
      </c>
      <c r="V339" s="231">
        <f t="shared" ref="V339" si="33">O339*0.72</f>
        <v>429.12</v>
      </c>
    </row>
    <row r="340" spans="1:22" hidden="1" x14ac:dyDescent="0.15">
      <c r="A340" s="149">
        <v>1</v>
      </c>
      <c r="B340" s="152" t="s">
        <v>3</v>
      </c>
      <c r="C340" s="154">
        <v>225</v>
      </c>
      <c r="D340" s="154">
        <v>225</v>
      </c>
      <c r="E340" s="154">
        <v>225</v>
      </c>
      <c r="F340" s="154">
        <v>0</v>
      </c>
      <c r="G340" s="154">
        <v>0</v>
      </c>
      <c r="H340" s="154">
        <v>0</v>
      </c>
      <c r="J340" s="154">
        <v>225</v>
      </c>
      <c r="K340" s="154">
        <v>225</v>
      </c>
      <c r="L340" s="154">
        <v>225</v>
      </c>
      <c r="M340" s="154">
        <v>0</v>
      </c>
      <c r="N340" s="154">
        <v>0</v>
      </c>
      <c r="O340" s="154">
        <v>0</v>
      </c>
    </row>
    <row r="341" spans="1:22" hidden="1" x14ac:dyDescent="0.15">
      <c r="A341" s="149">
        <v>1</v>
      </c>
      <c r="B341" s="152" t="s">
        <v>2</v>
      </c>
      <c r="C341" s="154">
        <v>300</v>
      </c>
      <c r="D341" s="154">
        <v>300</v>
      </c>
      <c r="E341" s="154">
        <v>300</v>
      </c>
      <c r="F341" s="154">
        <v>300</v>
      </c>
      <c r="G341" s="154">
        <v>300</v>
      </c>
      <c r="H341" s="154">
        <v>300</v>
      </c>
      <c r="J341" s="154">
        <v>300</v>
      </c>
      <c r="K341" s="154">
        <v>300</v>
      </c>
      <c r="L341" s="154">
        <v>300</v>
      </c>
      <c r="M341" s="154">
        <v>300</v>
      </c>
      <c r="N341" s="154">
        <v>300</v>
      </c>
      <c r="O341" s="154">
        <v>300</v>
      </c>
    </row>
    <row r="342" spans="1:22" hidden="1" x14ac:dyDescent="0.15">
      <c r="A342" s="138"/>
      <c r="B342" s="141" t="s">
        <v>84</v>
      </c>
      <c r="C342" s="142"/>
      <c r="D342" s="112">
        <v>180</v>
      </c>
      <c r="E342" s="112">
        <v>345</v>
      </c>
      <c r="F342" s="112">
        <v>775</v>
      </c>
      <c r="G342" s="112">
        <v>1330</v>
      </c>
      <c r="H342" s="140">
        <v>2080</v>
      </c>
      <c r="J342" s="142"/>
      <c r="K342" s="112">
        <v>180</v>
      </c>
      <c r="L342" s="112">
        <v>345</v>
      </c>
      <c r="M342" s="112">
        <v>775</v>
      </c>
      <c r="N342" s="112">
        <v>1330</v>
      </c>
      <c r="O342" s="140">
        <v>2080</v>
      </c>
    </row>
    <row r="343" spans="1:22" ht="18" hidden="1" x14ac:dyDescent="0.2">
      <c r="A343" s="291" t="s">
        <v>24</v>
      </c>
      <c r="B343" s="292"/>
      <c r="C343" s="292"/>
      <c r="D343" s="292"/>
      <c r="E343" s="292"/>
      <c r="F343" s="292"/>
      <c r="G343" s="292"/>
      <c r="H343" s="293"/>
      <c r="I343" s="29" t="s">
        <v>125</v>
      </c>
    </row>
    <row r="344" spans="1:22" hidden="1" x14ac:dyDescent="0.15">
      <c r="A344" s="298" t="s">
        <v>0</v>
      </c>
      <c r="B344" s="297"/>
      <c r="C344" s="297"/>
      <c r="D344" s="297"/>
      <c r="E344" s="297"/>
      <c r="F344" s="297"/>
      <c r="G344" s="297"/>
      <c r="H344" s="111"/>
    </row>
    <row r="345" spans="1:22" hidden="1" x14ac:dyDescent="0.15">
      <c r="A345" s="138" t="s">
        <v>4</v>
      </c>
      <c r="B345" s="143" t="s">
        <v>4</v>
      </c>
      <c r="C345" s="110" t="s">
        <v>45</v>
      </c>
      <c r="D345" s="110" t="s">
        <v>46</v>
      </c>
      <c r="E345" s="110" t="s">
        <v>47</v>
      </c>
      <c r="F345" s="110" t="s">
        <v>48</v>
      </c>
      <c r="G345" s="110" t="s">
        <v>49</v>
      </c>
      <c r="H345" s="111" t="s">
        <v>50</v>
      </c>
    </row>
    <row r="346" spans="1:22" hidden="1" x14ac:dyDescent="0.15">
      <c r="A346" s="138">
        <v>18</v>
      </c>
      <c r="B346" s="139"/>
      <c r="C346" s="112">
        <f t="shared" ref="C346:H346" si="34">+C274*$L$2</f>
        <v>558.66239999999993</v>
      </c>
      <c r="D346" s="112">
        <f t="shared" si="34"/>
        <v>537.29280000000006</v>
      </c>
      <c r="E346" s="112">
        <f t="shared" si="34"/>
        <v>497.988</v>
      </c>
      <c r="F346" s="112">
        <f t="shared" si="34"/>
        <v>352.98</v>
      </c>
      <c r="G346" s="112">
        <f t="shared" si="34"/>
        <v>265.97519999999997</v>
      </c>
      <c r="H346" s="112">
        <f t="shared" si="34"/>
        <v>186.98400000000001</v>
      </c>
    </row>
    <row r="347" spans="1:22" hidden="1" x14ac:dyDescent="0.15">
      <c r="A347" s="138">
        <v>19</v>
      </c>
      <c r="B347" s="139"/>
      <c r="C347" s="112">
        <f t="shared" ref="C347:H347" si="35">+C275*$L$2</f>
        <v>569.34720000000004</v>
      </c>
      <c r="D347" s="112">
        <f t="shared" si="35"/>
        <v>547.596</v>
      </c>
      <c r="E347" s="112">
        <f t="shared" si="35"/>
        <v>507.90960000000001</v>
      </c>
      <c r="F347" s="112">
        <f t="shared" si="35"/>
        <v>359.46720000000005</v>
      </c>
      <c r="G347" s="112">
        <f t="shared" si="35"/>
        <v>265.97519999999997</v>
      </c>
      <c r="H347" s="112">
        <f t="shared" si="35"/>
        <v>193.08960000000002</v>
      </c>
    </row>
    <row r="348" spans="1:22" hidden="1" x14ac:dyDescent="0.15">
      <c r="A348" s="138">
        <v>20</v>
      </c>
      <c r="B348" s="139"/>
      <c r="C348" s="112">
        <f t="shared" ref="C348:H348" si="36">+C276*$L$2</f>
        <v>579.26880000000006</v>
      </c>
      <c r="D348" s="112">
        <f t="shared" si="36"/>
        <v>557.51760000000002</v>
      </c>
      <c r="E348" s="112">
        <f t="shared" si="36"/>
        <v>516.68640000000005</v>
      </c>
      <c r="F348" s="112">
        <f t="shared" si="36"/>
        <v>365.95440000000002</v>
      </c>
      <c r="G348" s="112">
        <f t="shared" si="36"/>
        <v>273.22559999999999</v>
      </c>
      <c r="H348" s="112">
        <f t="shared" si="36"/>
        <v>193.08960000000002</v>
      </c>
    </row>
    <row r="349" spans="1:22" hidden="1" x14ac:dyDescent="0.15">
      <c r="A349" s="138">
        <v>21</v>
      </c>
      <c r="B349" s="139"/>
      <c r="C349" s="112">
        <f t="shared" ref="C349:H349" si="37">+C277*$L$2</f>
        <v>589.95359999999994</v>
      </c>
      <c r="D349" s="112">
        <f t="shared" si="37"/>
        <v>567.43919999999991</v>
      </c>
      <c r="E349" s="112">
        <f t="shared" si="37"/>
        <v>525.84479999999996</v>
      </c>
      <c r="F349" s="112">
        <f t="shared" si="37"/>
        <v>372.44160000000005</v>
      </c>
      <c r="G349" s="112">
        <f t="shared" si="37"/>
        <v>279.71280000000002</v>
      </c>
      <c r="H349" s="112">
        <f t="shared" si="37"/>
        <v>199.95839999999998</v>
      </c>
    </row>
    <row r="350" spans="1:22" hidden="1" x14ac:dyDescent="0.15">
      <c r="A350" s="138">
        <v>22</v>
      </c>
      <c r="B350" s="139"/>
      <c r="C350" s="112">
        <f t="shared" ref="C350:H350" si="38">+C278*$L$2</f>
        <v>601.02</v>
      </c>
      <c r="D350" s="112">
        <f t="shared" si="38"/>
        <v>577.74239999999998</v>
      </c>
      <c r="E350" s="112">
        <f t="shared" si="38"/>
        <v>535.76639999999998</v>
      </c>
      <c r="F350" s="112">
        <f t="shared" si="38"/>
        <v>379.69200000000001</v>
      </c>
      <c r="G350" s="112">
        <f t="shared" si="38"/>
        <v>286.2</v>
      </c>
      <c r="H350" s="112">
        <f t="shared" si="38"/>
        <v>199.95839999999998</v>
      </c>
    </row>
    <row r="351" spans="1:22" hidden="1" x14ac:dyDescent="0.15">
      <c r="A351" s="138">
        <v>23</v>
      </c>
      <c r="B351" s="139"/>
      <c r="C351" s="112">
        <f t="shared" ref="C351:H351" si="39">+C279*$L$2</f>
        <v>610.56000000000006</v>
      </c>
      <c r="D351" s="112">
        <f t="shared" si="39"/>
        <v>587.28239999999994</v>
      </c>
      <c r="E351" s="112">
        <f t="shared" si="39"/>
        <v>544.16160000000002</v>
      </c>
      <c r="F351" s="112">
        <f t="shared" si="39"/>
        <v>385.79759999999999</v>
      </c>
      <c r="G351" s="112">
        <f t="shared" si="39"/>
        <v>286.2</v>
      </c>
      <c r="H351" s="112">
        <f t="shared" si="39"/>
        <v>207.2088</v>
      </c>
    </row>
    <row r="352" spans="1:22" hidden="1" x14ac:dyDescent="0.15">
      <c r="A352" s="138">
        <v>24</v>
      </c>
      <c r="B352" s="139"/>
      <c r="C352" s="112">
        <f t="shared" ref="C352:H352" si="40">+C280*$L$2</f>
        <v>632.31119999999999</v>
      </c>
      <c r="D352" s="112">
        <f t="shared" si="40"/>
        <v>608.27040000000011</v>
      </c>
      <c r="E352" s="112">
        <f t="shared" si="40"/>
        <v>563.62320000000011</v>
      </c>
      <c r="F352" s="112">
        <f t="shared" si="40"/>
        <v>399.53519999999997</v>
      </c>
      <c r="G352" s="112">
        <f t="shared" si="40"/>
        <v>292.68720000000002</v>
      </c>
      <c r="H352" s="112">
        <f t="shared" si="40"/>
        <v>212.93280000000001</v>
      </c>
    </row>
    <row r="353" spans="1:8" hidden="1" x14ac:dyDescent="0.15">
      <c r="A353" s="138">
        <v>25</v>
      </c>
      <c r="B353" s="139"/>
      <c r="C353" s="112">
        <f t="shared" ref="C353:H353" si="41">+C281*$L$2</f>
        <v>642.61440000000005</v>
      </c>
      <c r="D353" s="112">
        <f t="shared" si="41"/>
        <v>617.81040000000007</v>
      </c>
      <c r="E353" s="112">
        <f t="shared" si="41"/>
        <v>572.78160000000003</v>
      </c>
      <c r="F353" s="112">
        <f t="shared" si="41"/>
        <v>406.0224</v>
      </c>
      <c r="G353" s="112">
        <f t="shared" si="41"/>
        <v>299.93759999999997</v>
      </c>
      <c r="H353" s="112">
        <f t="shared" si="41"/>
        <v>212.93280000000001</v>
      </c>
    </row>
    <row r="354" spans="1:8" hidden="1" x14ac:dyDescent="0.15">
      <c r="A354" s="138">
        <v>26</v>
      </c>
      <c r="B354" s="139"/>
      <c r="C354" s="112">
        <f t="shared" ref="C354:H354" si="42">+C282*$L$2</f>
        <v>652.91759999999999</v>
      </c>
      <c r="D354" s="112">
        <f t="shared" si="42"/>
        <v>628.11360000000002</v>
      </c>
      <c r="E354" s="112">
        <f t="shared" si="42"/>
        <v>582.32159999999999</v>
      </c>
      <c r="F354" s="112">
        <f t="shared" si="42"/>
        <v>412.50959999999998</v>
      </c>
      <c r="G354" s="112">
        <f t="shared" si="42"/>
        <v>306.04319999999996</v>
      </c>
      <c r="H354" s="112">
        <f t="shared" si="42"/>
        <v>220.1832</v>
      </c>
    </row>
    <row r="355" spans="1:8" hidden="1" x14ac:dyDescent="0.15">
      <c r="A355" s="138">
        <v>27</v>
      </c>
      <c r="B355" s="139"/>
      <c r="C355" s="112">
        <f t="shared" ref="C355:H355" si="43">+C283*$L$2</f>
        <v>664.36559999999997</v>
      </c>
      <c r="D355" s="112">
        <f t="shared" si="43"/>
        <v>638.79840000000002</v>
      </c>
      <c r="E355" s="112">
        <f t="shared" si="43"/>
        <v>591.86160000000007</v>
      </c>
      <c r="F355" s="112">
        <f t="shared" si="43"/>
        <v>419.3784</v>
      </c>
      <c r="G355" s="112">
        <f t="shared" si="43"/>
        <v>312.91199999999998</v>
      </c>
      <c r="H355" s="112">
        <f t="shared" si="43"/>
        <v>220.1832</v>
      </c>
    </row>
    <row r="356" spans="1:8" hidden="1" x14ac:dyDescent="0.15">
      <c r="A356" s="138">
        <v>28</v>
      </c>
      <c r="B356" s="139"/>
      <c r="C356" s="112">
        <f t="shared" ref="C356:H356" si="44">+C284*$L$2</f>
        <v>673.524</v>
      </c>
      <c r="D356" s="112">
        <f t="shared" si="44"/>
        <v>647.95680000000004</v>
      </c>
      <c r="E356" s="112">
        <f t="shared" si="44"/>
        <v>600.63840000000005</v>
      </c>
      <c r="F356" s="112">
        <f t="shared" si="44"/>
        <v>425.48399999999998</v>
      </c>
      <c r="G356" s="112">
        <f t="shared" si="44"/>
        <v>319.7808</v>
      </c>
      <c r="H356" s="112">
        <f t="shared" si="44"/>
        <v>226.28880000000001</v>
      </c>
    </row>
    <row r="357" spans="1:8" hidden="1" x14ac:dyDescent="0.15">
      <c r="A357" s="138">
        <v>29</v>
      </c>
      <c r="B357" s="139"/>
      <c r="C357" s="112">
        <f t="shared" ref="C357:H357" si="45">+C285*$L$2</f>
        <v>695.27520000000004</v>
      </c>
      <c r="D357" s="112">
        <f t="shared" si="45"/>
        <v>668.56320000000005</v>
      </c>
      <c r="E357" s="112">
        <f t="shared" si="45"/>
        <v>619.71839999999997</v>
      </c>
      <c r="F357" s="112">
        <f t="shared" si="45"/>
        <v>439.22159999999997</v>
      </c>
      <c r="G357" s="112">
        <f t="shared" si="45"/>
        <v>326.26800000000003</v>
      </c>
      <c r="H357" s="112">
        <f t="shared" si="45"/>
        <v>232.77600000000001</v>
      </c>
    </row>
    <row r="358" spans="1:8" hidden="1" x14ac:dyDescent="0.15">
      <c r="A358" s="138">
        <v>30</v>
      </c>
      <c r="B358" s="139"/>
      <c r="C358" s="112">
        <f t="shared" ref="C358:H358" si="46">+C286*$L$2</f>
        <v>716.64479999999992</v>
      </c>
      <c r="D358" s="112">
        <f t="shared" si="46"/>
        <v>689.16959999999995</v>
      </c>
      <c r="E358" s="112">
        <f t="shared" si="46"/>
        <v>638.79840000000002</v>
      </c>
      <c r="F358" s="112">
        <f t="shared" si="46"/>
        <v>452.57760000000002</v>
      </c>
      <c r="G358" s="112">
        <f t="shared" si="46"/>
        <v>333.13679999999999</v>
      </c>
      <c r="H358" s="112">
        <f t="shared" si="46"/>
        <v>240.02640000000002</v>
      </c>
    </row>
    <row r="359" spans="1:8" hidden="1" x14ac:dyDescent="0.15">
      <c r="A359" s="138">
        <v>31</v>
      </c>
      <c r="B359" s="139"/>
      <c r="C359" s="112">
        <f t="shared" ref="C359:H359" si="47">+C287*$L$2</f>
        <v>727.32960000000003</v>
      </c>
      <c r="D359" s="112">
        <f t="shared" si="47"/>
        <v>699.47280000000001</v>
      </c>
      <c r="E359" s="112">
        <f t="shared" si="47"/>
        <v>648.72</v>
      </c>
      <c r="F359" s="112">
        <f t="shared" si="47"/>
        <v>459.44640000000004</v>
      </c>
      <c r="G359" s="112">
        <f t="shared" si="47"/>
        <v>339.62399999999997</v>
      </c>
      <c r="H359" s="112">
        <f t="shared" si="47"/>
        <v>240.02640000000002</v>
      </c>
    </row>
    <row r="360" spans="1:8" hidden="1" x14ac:dyDescent="0.15">
      <c r="A360" s="138">
        <v>32</v>
      </c>
      <c r="B360" s="139"/>
      <c r="C360" s="112">
        <f t="shared" ref="C360:H360" si="48">+C288*$L$2</f>
        <v>748.31759999999997</v>
      </c>
      <c r="D360" s="112">
        <f t="shared" si="48"/>
        <v>719.69759999999997</v>
      </c>
      <c r="E360" s="112">
        <f t="shared" si="48"/>
        <v>667.03679999999997</v>
      </c>
      <c r="F360" s="112">
        <f t="shared" si="48"/>
        <v>472.80239999999998</v>
      </c>
      <c r="G360" s="112">
        <f t="shared" si="48"/>
        <v>346.1112</v>
      </c>
      <c r="H360" s="112">
        <f t="shared" si="48"/>
        <v>245.75040000000001</v>
      </c>
    </row>
    <row r="361" spans="1:8" hidden="1" x14ac:dyDescent="0.15">
      <c r="A361" s="138">
        <v>33</v>
      </c>
      <c r="B361" s="139"/>
      <c r="C361" s="112">
        <f t="shared" ref="C361:H361" si="49">+C289*$L$2</f>
        <v>769.30560000000003</v>
      </c>
      <c r="D361" s="112">
        <f t="shared" si="49"/>
        <v>739.54079999999999</v>
      </c>
      <c r="E361" s="112">
        <f t="shared" si="49"/>
        <v>685.73519999999996</v>
      </c>
      <c r="F361" s="112">
        <f t="shared" si="49"/>
        <v>485.39519999999999</v>
      </c>
      <c r="G361" s="112">
        <f t="shared" si="49"/>
        <v>352.98</v>
      </c>
      <c r="H361" s="112">
        <f t="shared" si="49"/>
        <v>253.0008</v>
      </c>
    </row>
    <row r="362" spans="1:8" hidden="1" x14ac:dyDescent="0.15">
      <c r="A362" s="138">
        <v>34</v>
      </c>
      <c r="B362" s="139"/>
      <c r="C362" s="112">
        <f t="shared" ref="C362:H362" si="50">+C290*$L$2</f>
        <v>790.67520000000002</v>
      </c>
      <c r="D362" s="112">
        <f t="shared" si="50"/>
        <v>760.1472</v>
      </c>
      <c r="E362" s="112">
        <f t="shared" si="50"/>
        <v>704.8152</v>
      </c>
      <c r="F362" s="112">
        <f t="shared" si="50"/>
        <v>498.75119999999998</v>
      </c>
      <c r="G362" s="112">
        <f t="shared" si="50"/>
        <v>365.95440000000002</v>
      </c>
      <c r="H362" s="112">
        <f t="shared" si="50"/>
        <v>259.86959999999999</v>
      </c>
    </row>
    <row r="363" spans="1:8" hidden="1" x14ac:dyDescent="0.15">
      <c r="A363" s="138">
        <v>35</v>
      </c>
      <c r="B363" s="139"/>
      <c r="C363" s="112">
        <f t="shared" ref="C363:H363" si="51">+C291*$L$2</f>
        <v>810.90000000000009</v>
      </c>
      <c r="D363" s="112">
        <f t="shared" si="51"/>
        <v>779.60880000000009</v>
      </c>
      <c r="E363" s="112">
        <f t="shared" si="51"/>
        <v>723.13199999999995</v>
      </c>
      <c r="F363" s="112">
        <f t="shared" si="51"/>
        <v>511.72560000000004</v>
      </c>
      <c r="G363" s="112">
        <f t="shared" si="51"/>
        <v>372.44160000000005</v>
      </c>
      <c r="H363" s="112">
        <f t="shared" si="51"/>
        <v>265.97519999999997</v>
      </c>
    </row>
    <row r="364" spans="1:8" hidden="1" x14ac:dyDescent="0.15">
      <c r="A364" s="138">
        <v>36</v>
      </c>
      <c r="B364" s="139"/>
      <c r="C364" s="112">
        <f t="shared" ref="C364:H364" si="52">+C292*$L$2</f>
        <v>832.65120000000002</v>
      </c>
      <c r="D364" s="112">
        <f t="shared" si="52"/>
        <v>800.59680000000003</v>
      </c>
      <c r="E364" s="112">
        <f t="shared" si="52"/>
        <v>742.21199999999999</v>
      </c>
      <c r="F364" s="112">
        <f t="shared" si="52"/>
        <v>525.46320000000003</v>
      </c>
      <c r="G364" s="112">
        <f t="shared" si="52"/>
        <v>385.79759999999999</v>
      </c>
      <c r="H364" s="112">
        <f t="shared" si="52"/>
        <v>273.22559999999999</v>
      </c>
    </row>
    <row r="365" spans="1:8" hidden="1" x14ac:dyDescent="0.15">
      <c r="A365" s="138">
        <v>37</v>
      </c>
      <c r="B365" s="139"/>
      <c r="C365" s="112">
        <f t="shared" ref="C365:H365" si="53">+C293*$L$2</f>
        <v>853.25759999999991</v>
      </c>
      <c r="D365" s="112">
        <f t="shared" si="53"/>
        <v>820.44</v>
      </c>
      <c r="E365" s="112">
        <f t="shared" si="53"/>
        <v>760.52880000000005</v>
      </c>
      <c r="F365" s="112">
        <f t="shared" si="53"/>
        <v>538.43759999999997</v>
      </c>
      <c r="G365" s="112">
        <f t="shared" si="53"/>
        <v>392.28480000000002</v>
      </c>
      <c r="H365" s="112">
        <f t="shared" si="53"/>
        <v>279.71280000000002</v>
      </c>
    </row>
    <row r="366" spans="1:8" hidden="1" x14ac:dyDescent="0.15">
      <c r="A366" s="138">
        <v>38</v>
      </c>
      <c r="B366" s="139"/>
      <c r="C366" s="112">
        <f t="shared" ref="C366:H366" si="54">+C294*$L$2</f>
        <v>885.69359999999995</v>
      </c>
      <c r="D366" s="112">
        <f t="shared" si="54"/>
        <v>851.73120000000006</v>
      </c>
      <c r="E366" s="112">
        <f t="shared" si="54"/>
        <v>789.53039999999999</v>
      </c>
      <c r="F366" s="112">
        <f t="shared" si="54"/>
        <v>559.04399999999998</v>
      </c>
      <c r="G366" s="112">
        <f t="shared" si="54"/>
        <v>406.0224</v>
      </c>
      <c r="H366" s="112">
        <f t="shared" si="54"/>
        <v>286.2</v>
      </c>
    </row>
    <row r="367" spans="1:8" hidden="1" x14ac:dyDescent="0.15">
      <c r="A367" s="138">
        <v>39</v>
      </c>
      <c r="B367" s="139"/>
      <c r="C367" s="112">
        <f t="shared" ref="C367:H367" si="55">+C295*$L$2</f>
        <v>916.22160000000008</v>
      </c>
      <c r="D367" s="112">
        <f t="shared" si="55"/>
        <v>881.11440000000005</v>
      </c>
      <c r="E367" s="112">
        <f t="shared" si="55"/>
        <v>817.00560000000007</v>
      </c>
      <c r="F367" s="112">
        <f t="shared" si="55"/>
        <v>578.50560000000007</v>
      </c>
      <c r="G367" s="112">
        <f t="shared" si="55"/>
        <v>419.3784</v>
      </c>
      <c r="H367" s="112">
        <f t="shared" si="55"/>
        <v>292.68720000000002</v>
      </c>
    </row>
    <row r="368" spans="1:8" hidden="1" x14ac:dyDescent="0.15">
      <c r="A368" s="138">
        <v>40</v>
      </c>
      <c r="B368" s="139"/>
      <c r="C368" s="112">
        <f t="shared" ref="C368:H368" si="56">+C296*$L$2</f>
        <v>937.97280000000001</v>
      </c>
      <c r="D368" s="112">
        <f t="shared" si="56"/>
        <v>901.72079999999994</v>
      </c>
      <c r="E368" s="112">
        <f t="shared" si="56"/>
        <v>836.46720000000005</v>
      </c>
      <c r="F368" s="112">
        <f t="shared" si="56"/>
        <v>591.86160000000007</v>
      </c>
      <c r="G368" s="112">
        <f t="shared" si="56"/>
        <v>425.48399999999998</v>
      </c>
      <c r="H368" s="112">
        <f t="shared" si="56"/>
        <v>299.93759999999997</v>
      </c>
    </row>
    <row r="369" spans="1:8" hidden="1" x14ac:dyDescent="0.15">
      <c r="A369" s="138">
        <v>41</v>
      </c>
      <c r="B369" s="139"/>
      <c r="C369" s="112">
        <f t="shared" ref="C369:H369" si="57">+C297*$L$2</f>
        <v>969.26400000000001</v>
      </c>
      <c r="D369" s="112">
        <f t="shared" si="57"/>
        <v>932.24880000000007</v>
      </c>
      <c r="E369" s="112">
        <f t="shared" si="57"/>
        <v>864.32400000000007</v>
      </c>
      <c r="F369" s="112">
        <f t="shared" si="57"/>
        <v>611.70479999999998</v>
      </c>
      <c r="G369" s="112">
        <f t="shared" si="57"/>
        <v>439.22159999999997</v>
      </c>
      <c r="H369" s="112">
        <f t="shared" si="57"/>
        <v>306.04319999999996</v>
      </c>
    </row>
    <row r="370" spans="1:8" hidden="1" x14ac:dyDescent="0.15">
      <c r="A370" s="138">
        <v>42</v>
      </c>
      <c r="B370" s="139"/>
      <c r="C370" s="112">
        <f t="shared" ref="C370:H370" si="58">+C298*$L$2</f>
        <v>1000.5552</v>
      </c>
      <c r="D370" s="112">
        <f t="shared" si="58"/>
        <v>962.0136</v>
      </c>
      <c r="E370" s="112">
        <f t="shared" si="58"/>
        <v>891.79919999999993</v>
      </c>
      <c r="F370" s="112">
        <f t="shared" si="58"/>
        <v>631.548</v>
      </c>
      <c r="G370" s="112">
        <f t="shared" si="58"/>
        <v>452.57760000000002</v>
      </c>
      <c r="H370" s="112">
        <f t="shared" si="58"/>
        <v>312.91199999999998</v>
      </c>
    </row>
    <row r="371" spans="1:8" hidden="1" x14ac:dyDescent="0.15">
      <c r="A371" s="138">
        <v>43</v>
      </c>
      <c r="B371" s="139"/>
      <c r="C371" s="112">
        <f t="shared" ref="C371:H371" si="59">+C299*$L$2</f>
        <v>1031.4648</v>
      </c>
      <c r="D371" s="112">
        <f t="shared" si="59"/>
        <v>992.54160000000002</v>
      </c>
      <c r="E371" s="112">
        <f t="shared" si="59"/>
        <v>920.0376</v>
      </c>
      <c r="F371" s="112">
        <f t="shared" si="59"/>
        <v>651.39120000000003</v>
      </c>
      <c r="G371" s="112">
        <f t="shared" si="59"/>
        <v>465.17039999999997</v>
      </c>
      <c r="H371" s="112">
        <f t="shared" si="59"/>
        <v>326.26800000000003</v>
      </c>
    </row>
    <row r="372" spans="1:8" hidden="1" x14ac:dyDescent="0.15">
      <c r="A372" s="138">
        <v>44</v>
      </c>
      <c r="B372" s="139"/>
      <c r="C372" s="112">
        <f t="shared" ref="C372:H372" si="60">+C300*$L$2</f>
        <v>1073.8224</v>
      </c>
      <c r="D372" s="112">
        <f t="shared" si="60"/>
        <v>1032.9911999999999</v>
      </c>
      <c r="E372" s="112">
        <f t="shared" si="60"/>
        <v>957.05280000000005</v>
      </c>
      <c r="F372" s="112">
        <f t="shared" si="60"/>
        <v>678.10320000000002</v>
      </c>
      <c r="G372" s="112">
        <f t="shared" si="60"/>
        <v>479.28960000000001</v>
      </c>
      <c r="H372" s="112">
        <f t="shared" si="60"/>
        <v>333.13679999999999</v>
      </c>
    </row>
    <row r="373" spans="1:8" hidden="1" x14ac:dyDescent="0.15">
      <c r="A373" s="138">
        <v>45</v>
      </c>
      <c r="B373" s="139"/>
      <c r="C373" s="112">
        <f t="shared" ref="C373:H373" si="61">+C301*$L$2</f>
        <v>1105.1135999999999</v>
      </c>
      <c r="D373" s="112">
        <f t="shared" si="61"/>
        <v>1062.7559999999999</v>
      </c>
      <c r="E373" s="112">
        <f t="shared" si="61"/>
        <v>985.67280000000005</v>
      </c>
      <c r="F373" s="112">
        <f t="shared" si="61"/>
        <v>697.94639999999993</v>
      </c>
      <c r="G373" s="112">
        <f t="shared" si="61"/>
        <v>493.02720000000005</v>
      </c>
      <c r="H373" s="112">
        <f t="shared" si="61"/>
        <v>346.1112</v>
      </c>
    </row>
    <row r="374" spans="1:8" hidden="1" x14ac:dyDescent="0.15">
      <c r="A374" s="138">
        <v>46</v>
      </c>
      <c r="B374" s="139"/>
      <c r="C374" s="112">
        <f t="shared" ref="C374:H374" si="62">+C302*$L$2</f>
        <v>1137.1680000000001</v>
      </c>
      <c r="D374" s="112">
        <f t="shared" si="62"/>
        <v>1093.6656</v>
      </c>
      <c r="E374" s="112">
        <f t="shared" si="62"/>
        <v>1013.9112</v>
      </c>
      <c r="F374" s="112">
        <f t="shared" si="62"/>
        <v>717.78959999999995</v>
      </c>
      <c r="G374" s="112">
        <f t="shared" si="62"/>
        <v>505.23840000000001</v>
      </c>
      <c r="H374" s="112">
        <f t="shared" si="62"/>
        <v>352.98</v>
      </c>
    </row>
    <row r="375" spans="1:8" hidden="1" x14ac:dyDescent="0.15">
      <c r="A375" s="138">
        <v>47</v>
      </c>
      <c r="B375" s="139"/>
      <c r="C375" s="112">
        <f t="shared" ref="C375:H375" si="63">+C303*$L$2</f>
        <v>1179.144</v>
      </c>
      <c r="D375" s="112">
        <f t="shared" si="63"/>
        <v>1134.1152000000002</v>
      </c>
      <c r="E375" s="112">
        <f t="shared" si="63"/>
        <v>1051.308</v>
      </c>
      <c r="F375" s="112">
        <f t="shared" si="63"/>
        <v>744.50160000000005</v>
      </c>
      <c r="G375" s="112">
        <f t="shared" si="63"/>
        <v>518.59440000000006</v>
      </c>
      <c r="H375" s="112">
        <f t="shared" si="63"/>
        <v>359.46720000000005</v>
      </c>
    </row>
    <row r="376" spans="1:8" hidden="1" x14ac:dyDescent="0.15">
      <c r="A376" s="138">
        <v>48</v>
      </c>
      <c r="B376" s="139"/>
      <c r="C376" s="112">
        <f t="shared" ref="C376:H376" si="64">+C304*$L$2</f>
        <v>1231.8047999999999</v>
      </c>
      <c r="D376" s="112">
        <f t="shared" si="64"/>
        <v>1184.8679999999999</v>
      </c>
      <c r="E376" s="112">
        <f t="shared" si="64"/>
        <v>1098.2447999999999</v>
      </c>
      <c r="F376" s="112">
        <f t="shared" si="64"/>
        <v>777.70079999999996</v>
      </c>
      <c r="G376" s="112">
        <f t="shared" si="64"/>
        <v>538.43759999999997</v>
      </c>
      <c r="H376" s="112">
        <f t="shared" si="64"/>
        <v>372.44160000000005</v>
      </c>
    </row>
    <row r="377" spans="1:8" hidden="1" x14ac:dyDescent="0.15">
      <c r="A377" s="138">
        <v>49</v>
      </c>
      <c r="B377" s="139"/>
      <c r="C377" s="112">
        <f t="shared" ref="C377:H377" si="65">+C305*$L$2</f>
        <v>1274.1623999999999</v>
      </c>
      <c r="D377" s="112">
        <f t="shared" si="65"/>
        <v>1225.6992</v>
      </c>
      <c r="E377" s="112">
        <f t="shared" si="65"/>
        <v>1136.0232000000001</v>
      </c>
      <c r="F377" s="112">
        <f t="shared" si="65"/>
        <v>804.7944</v>
      </c>
      <c r="G377" s="112">
        <f t="shared" si="65"/>
        <v>559.04399999999998</v>
      </c>
      <c r="H377" s="112">
        <f t="shared" si="65"/>
        <v>385.79759999999999</v>
      </c>
    </row>
    <row r="378" spans="1:8" hidden="1" x14ac:dyDescent="0.15">
      <c r="A378" s="138">
        <v>50</v>
      </c>
      <c r="B378" s="139"/>
      <c r="C378" s="112">
        <f t="shared" ref="C378:H378" si="66">+C306*$L$2</f>
        <v>1326.4415999999999</v>
      </c>
      <c r="D378" s="112">
        <f t="shared" si="66"/>
        <v>1276.0704000000001</v>
      </c>
      <c r="E378" s="112">
        <f t="shared" si="66"/>
        <v>1182.96</v>
      </c>
      <c r="F378" s="112">
        <f t="shared" si="66"/>
        <v>837.61199999999997</v>
      </c>
      <c r="G378" s="112">
        <f t="shared" si="66"/>
        <v>578.50560000000007</v>
      </c>
      <c r="H378" s="112">
        <f t="shared" si="66"/>
        <v>392.28480000000002</v>
      </c>
    </row>
    <row r="379" spans="1:8" hidden="1" x14ac:dyDescent="0.15">
      <c r="A379" s="138">
        <v>51</v>
      </c>
      <c r="B379" s="139"/>
      <c r="C379" s="112">
        <f t="shared" ref="C379:H379" si="67">+C307*$L$2</f>
        <v>1379.8656000000001</v>
      </c>
      <c r="D379" s="112">
        <f t="shared" si="67"/>
        <v>1326.8232</v>
      </c>
      <c r="E379" s="112">
        <f t="shared" si="67"/>
        <v>1230.2783999999999</v>
      </c>
      <c r="F379" s="112">
        <f t="shared" si="67"/>
        <v>871.19280000000003</v>
      </c>
      <c r="G379" s="112">
        <f t="shared" si="67"/>
        <v>598.3488000000001</v>
      </c>
      <c r="H379" s="112">
        <f t="shared" si="67"/>
        <v>406.0224</v>
      </c>
    </row>
    <row r="380" spans="1:8" hidden="1" x14ac:dyDescent="0.15">
      <c r="A380" s="138">
        <v>52</v>
      </c>
      <c r="B380" s="139"/>
      <c r="C380" s="112">
        <f t="shared" ref="C380:H380" si="68">+C308*$L$2</f>
        <v>1421.46</v>
      </c>
      <c r="D380" s="112">
        <f t="shared" si="68"/>
        <v>1366.8912</v>
      </c>
      <c r="E380" s="112">
        <f t="shared" si="68"/>
        <v>1267.2936</v>
      </c>
      <c r="F380" s="112">
        <f t="shared" si="68"/>
        <v>897.52319999999997</v>
      </c>
      <c r="G380" s="112">
        <f t="shared" si="68"/>
        <v>618.19200000000001</v>
      </c>
      <c r="H380" s="112">
        <f t="shared" si="68"/>
        <v>419.3784</v>
      </c>
    </row>
    <row r="381" spans="1:8" hidden="1" x14ac:dyDescent="0.15">
      <c r="A381" s="138">
        <v>53</v>
      </c>
      <c r="B381" s="139"/>
      <c r="C381" s="112">
        <f t="shared" ref="C381:H381" si="69">+C309*$L$2</f>
        <v>1484.424</v>
      </c>
      <c r="D381" s="112">
        <f t="shared" si="69"/>
        <v>1427.5656000000001</v>
      </c>
      <c r="E381" s="112">
        <f t="shared" si="69"/>
        <v>1323.3888000000002</v>
      </c>
      <c r="F381" s="112">
        <f t="shared" si="69"/>
        <v>936.82799999999997</v>
      </c>
      <c r="G381" s="112">
        <f t="shared" si="69"/>
        <v>638.79840000000002</v>
      </c>
      <c r="H381" s="112">
        <f t="shared" si="69"/>
        <v>432.73440000000005</v>
      </c>
    </row>
    <row r="382" spans="1:8" hidden="1" x14ac:dyDescent="0.15">
      <c r="A382" s="138">
        <v>54</v>
      </c>
      <c r="B382" s="139"/>
      <c r="C382" s="112">
        <f t="shared" ref="C382:H382" si="70">+C310*$L$2</f>
        <v>1548.1512</v>
      </c>
      <c r="D382" s="112">
        <f t="shared" si="70"/>
        <v>1488.6215999999999</v>
      </c>
      <c r="E382" s="112">
        <f t="shared" si="70"/>
        <v>1380.2472</v>
      </c>
      <c r="F382" s="112">
        <f t="shared" si="70"/>
        <v>977.27760000000001</v>
      </c>
      <c r="G382" s="112">
        <f t="shared" si="70"/>
        <v>664.36559999999997</v>
      </c>
      <c r="H382" s="112">
        <f t="shared" si="70"/>
        <v>439.22159999999997</v>
      </c>
    </row>
    <row r="383" spans="1:8" hidden="1" x14ac:dyDescent="0.15">
      <c r="A383" s="138">
        <v>55</v>
      </c>
      <c r="B383" s="139"/>
      <c r="C383" s="112">
        <f t="shared" ref="C383:H383" si="71">+C311*$L$2</f>
        <v>1610.3520000000001</v>
      </c>
      <c r="D383" s="112">
        <f t="shared" si="71"/>
        <v>1548.9144000000001</v>
      </c>
      <c r="E383" s="112">
        <f t="shared" si="71"/>
        <v>1435.5791999999999</v>
      </c>
      <c r="F383" s="112">
        <f t="shared" si="71"/>
        <v>1016.5824</v>
      </c>
      <c r="G383" s="112">
        <f t="shared" si="71"/>
        <v>684.59040000000005</v>
      </c>
      <c r="H383" s="112">
        <f t="shared" si="71"/>
        <v>452.57760000000002</v>
      </c>
    </row>
    <row r="384" spans="1:8" hidden="1" x14ac:dyDescent="0.15">
      <c r="A384" s="138">
        <v>56</v>
      </c>
      <c r="B384" s="139"/>
      <c r="C384" s="112">
        <f t="shared" ref="C384:H384" si="72">+C312*$L$2</f>
        <v>1674.4607999999998</v>
      </c>
      <c r="D384" s="112">
        <f t="shared" si="72"/>
        <v>1609.9703999999999</v>
      </c>
      <c r="E384" s="112">
        <f t="shared" si="72"/>
        <v>1492.8191999999999</v>
      </c>
      <c r="F384" s="112">
        <f t="shared" si="72"/>
        <v>1057.0319999999999</v>
      </c>
      <c r="G384" s="112">
        <f t="shared" si="72"/>
        <v>711.30240000000003</v>
      </c>
      <c r="H384" s="112">
        <f t="shared" si="72"/>
        <v>465.17039999999997</v>
      </c>
    </row>
    <row r="385" spans="1:8" hidden="1" x14ac:dyDescent="0.15">
      <c r="A385" s="138">
        <v>57</v>
      </c>
      <c r="B385" s="139"/>
      <c r="C385" s="112">
        <f t="shared" ref="C385:H385" si="73">+C313*$L$2</f>
        <v>1736.6615999999999</v>
      </c>
      <c r="D385" s="112">
        <f t="shared" si="73"/>
        <v>1670.2632000000001</v>
      </c>
      <c r="E385" s="112">
        <f t="shared" si="73"/>
        <v>1548.1512</v>
      </c>
      <c r="F385" s="112">
        <f t="shared" si="73"/>
        <v>1096.3368</v>
      </c>
      <c r="G385" s="112">
        <f t="shared" si="73"/>
        <v>738.01440000000002</v>
      </c>
      <c r="H385" s="112">
        <f t="shared" si="73"/>
        <v>479.28960000000001</v>
      </c>
    </row>
    <row r="386" spans="1:8" hidden="1" x14ac:dyDescent="0.15">
      <c r="A386" s="138">
        <v>58</v>
      </c>
      <c r="B386" s="139"/>
      <c r="C386" s="112">
        <f t="shared" ref="C386:H386" si="74">+C314*$L$2</f>
        <v>1832.0616</v>
      </c>
      <c r="D386" s="112">
        <f t="shared" si="74"/>
        <v>1761.8471999999999</v>
      </c>
      <c r="E386" s="112">
        <f t="shared" si="74"/>
        <v>1633.248</v>
      </c>
      <c r="F386" s="112">
        <f t="shared" si="74"/>
        <v>1156.6296</v>
      </c>
      <c r="G386" s="112">
        <f t="shared" si="74"/>
        <v>764.72640000000001</v>
      </c>
      <c r="H386" s="112">
        <f t="shared" si="74"/>
        <v>493.02720000000005</v>
      </c>
    </row>
    <row r="387" spans="1:8" hidden="1" x14ac:dyDescent="0.15">
      <c r="A387" s="138">
        <v>59</v>
      </c>
      <c r="B387" s="139"/>
      <c r="C387" s="112">
        <f t="shared" ref="C387:H387" si="75">+C315*$L$2</f>
        <v>1916.3951999999999</v>
      </c>
      <c r="D387" s="112">
        <f t="shared" si="75"/>
        <v>1842.7464</v>
      </c>
      <c r="E387" s="112">
        <f t="shared" si="75"/>
        <v>1708.4232000000002</v>
      </c>
      <c r="F387" s="112">
        <f t="shared" si="75"/>
        <v>1209.672</v>
      </c>
      <c r="G387" s="112">
        <f t="shared" si="75"/>
        <v>797.54399999999998</v>
      </c>
      <c r="H387" s="112">
        <f t="shared" si="75"/>
        <v>505.23840000000001</v>
      </c>
    </row>
    <row r="388" spans="1:8" hidden="1" x14ac:dyDescent="0.15">
      <c r="A388" s="138">
        <v>60</v>
      </c>
      <c r="B388" s="139"/>
      <c r="C388" s="112">
        <f t="shared" ref="C388:H388" si="76">+C316*$L$2</f>
        <v>1999.9656</v>
      </c>
      <c r="D388" s="112">
        <f t="shared" si="76"/>
        <v>1923.2639999999999</v>
      </c>
      <c r="E388" s="112">
        <f t="shared" si="76"/>
        <v>1782.8352</v>
      </c>
      <c r="F388" s="112">
        <f t="shared" si="76"/>
        <v>1262.7144000000001</v>
      </c>
      <c r="G388" s="112">
        <f t="shared" si="76"/>
        <v>831.12479999999994</v>
      </c>
      <c r="H388" s="112">
        <f t="shared" si="76"/>
        <v>525.46320000000003</v>
      </c>
    </row>
    <row r="389" spans="1:8" hidden="1" x14ac:dyDescent="0.15">
      <c r="A389" s="138">
        <v>61</v>
      </c>
      <c r="B389" s="139"/>
      <c r="C389" s="112">
        <f t="shared" ref="C389:H389" si="77">+C317*$L$2</f>
        <v>2115.9719999999998</v>
      </c>
      <c r="D389" s="112">
        <f t="shared" si="77"/>
        <v>2035.0727999999999</v>
      </c>
      <c r="E389" s="112">
        <f t="shared" si="77"/>
        <v>1886.6304</v>
      </c>
      <c r="F389" s="112">
        <f t="shared" si="77"/>
        <v>1335.9816000000001</v>
      </c>
      <c r="G389" s="112">
        <f t="shared" si="77"/>
        <v>871.19280000000003</v>
      </c>
      <c r="H389" s="112">
        <f t="shared" si="77"/>
        <v>538.43759999999997</v>
      </c>
    </row>
    <row r="390" spans="1:8" hidden="1" x14ac:dyDescent="0.15">
      <c r="A390" s="138">
        <v>62</v>
      </c>
      <c r="B390" s="139"/>
      <c r="C390" s="112">
        <f t="shared" ref="C390:H390" si="78">+C318*$L$2</f>
        <v>2273.9544000000001</v>
      </c>
      <c r="D390" s="112">
        <f t="shared" si="78"/>
        <v>2186.9495999999999</v>
      </c>
      <c r="E390" s="112">
        <f t="shared" si="78"/>
        <v>2027.0592000000001</v>
      </c>
      <c r="F390" s="112">
        <f t="shared" si="78"/>
        <v>1435.1976000000002</v>
      </c>
      <c r="G390" s="112">
        <f t="shared" si="78"/>
        <v>931.10400000000004</v>
      </c>
      <c r="H390" s="112">
        <f t="shared" si="78"/>
        <v>564.76800000000003</v>
      </c>
    </row>
    <row r="391" spans="1:8" hidden="1" x14ac:dyDescent="0.15">
      <c r="A391" s="138">
        <v>63</v>
      </c>
      <c r="B391" s="139"/>
      <c r="C391" s="112">
        <f t="shared" ref="C391:H391" si="79">+C319*$L$2</f>
        <v>2495.6640000000002</v>
      </c>
      <c r="D391" s="112">
        <f t="shared" si="79"/>
        <v>2399.5007999999998</v>
      </c>
      <c r="E391" s="112">
        <f t="shared" si="79"/>
        <v>2224.3464000000004</v>
      </c>
      <c r="F391" s="112">
        <f t="shared" si="79"/>
        <v>1575.2447999999999</v>
      </c>
      <c r="G391" s="112">
        <f t="shared" si="79"/>
        <v>1016.5824</v>
      </c>
      <c r="H391" s="112">
        <f t="shared" si="79"/>
        <v>591.86160000000007</v>
      </c>
    </row>
    <row r="392" spans="1:8" hidden="1" x14ac:dyDescent="0.15">
      <c r="A392" s="138">
        <v>64</v>
      </c>
      <c r="B392" s="139"/>
      <c r="C392" s="112">
        <f t="shared" ref="C392:H392" si="80">+C320*$L$2</f>
        <v>2800.1808000000001</v>
      </c>
      <c r="D392" s="112">
        <f t="shared" si="80"/>
        <v>2692.9512</v>
      </c>
      <c r="E392" s="112">
        <f t="shared" si="80"/>
        <v>2496.4272000000001</v>
      </c>
      <c r="F392" s="112">
        <f t="shared" si="80"/>
        <v>1767.5712000000001</v>
      </c>
      <c r="G392" s="112">
        <f t="shared" si="80"/>
        <v>1136.7864000000002</v>
      </c>
      <c r="H392" s="112">
        <f t="shared" si="80"/>
        <v>631.548</v>
      </c>
    </row>
    <row r="393" spans="1:8" hidden="1" x14ac:dyDescent="0.15">
      <c r="A393" s="138">
        <v>65</v>
      </c>
      <c r="B393" s="139"/>
      <c r="C393" s="112">
        <f t="shared" ref="C393:H393" si="81">+C321*$L$2</f>
        <v>3189.7943999999998</v>
      </c>
      <c r="D393" s="112">
        <f t="shared" si="81"/>
        <v>3067.3008</v>
      </c>
      <c r="E393" s="112">
        <f t="shared" si="81"/>
        <v>2843.6831999999999</v>
      </c>
      <c r="F393" s="112">
        <f t="shared" si="81"/>
        <v>2013.3216</v>
      </c>
      <c r="G393" s="112">
        <f t="shared" si="81"/>
        <v>1289.4264000000001</v>
      </c>
      <c r="H393" s="112">
        <f t="shared" si="81"/>
        <v>691.45920000000001</v>
      </c>
    </row>
    <row r="394" spans="1:8" hidden="1" x14ac:dyDescent="0.15">
      <c r="A394" s="138">
        <v>66</v>
      </c>
      <c r="B394" s="139"/>
      <c r="C394" s="112">
        <f t="shared" ref="C394:H394" si="82">+C322*$L$2</f>
        <v>3663.36</v>
      </c>
      <c r="D394" s="112">
        <f t="shared" si="82"/>
        <v>3522.9312</v>
      </c>
      <c r="E394" s="112">
        <f t="shared" si="82"/>
        <v>3265.7328000000002</v>
      </c>
      <c r="F394" s="112">
        <f t="shared" si="82"/>
        <v>2312.1143999999999</v>
      </c>
      <c r="G394" s="112">
        <f t="shared" si="82"/>
        <v>1468.7783999999999</v>
      </c>
      <c r="H394" s="112">
        <f t="shared" si="82"/>
        <v>764.72640000000001</v>
      </c>
    </row>
    <row r="395" spans="1:8" hidden="1" x14ac:dyDescent="0.15">
      <c r="A395" s="138">
        <v>67</v>
      </c>
      <c r="B395" s="139"/>
      <c r="C395" s="112">
        <f t="shared" ref="C395:H395" si="83">+C323*$L$2</f>
        <v>4210.9560000000001</v>
      </c>
      <c r="D395" s="112">
        <f t="shared" si="83"/>
        <v>4049.5391999999997</v>
      </c>
      <c r="E395" s="112">
        <f t="shared" si="83"/>
        <v>3753.7991999999999</v>
      </c>
      <c r="F395" s="112">
        <f t="shared" si="83"/>
        <v>2658.2255999999998</v>
      </c>
      <c r="G395" s="112">
        <f t="shared" si="83"/>
        <v>1674.8424</v>
      </c>
      <c r="H395" s="112">
        <f t="shared" si="83"/>
        <v>864.32400000000007</v>
      </c>
    </row>
    <row r="396" spans="1:8" hidden="1" x14ac:dyDescent="0.15">
      <c r="A396" s="138">
        <v>68</v>
      </c>
      <c r="B396" s="139"/>
      <c r="C396" s="112">
        <f t="shared" ref="C396:H396" si="84">+C324*$L$2</f>
        <v>4789.4615999999996</v>
      </c>
      <c r="D396" s="112">
        <f t="shared" si="84"/>
        <v>4605.9120000000003</v>
      </c>
      <c r="E396" s="112">
        <f t="shared" si="84"/>
        <v>4269.7224000000006</v>
      </c>
      <c r="F396" s="112">
        <f t="shared" si="84"/>
        <v>3023.0352000000003</v>
      </c>
      <c r="G396" s="112">
        <f t="shared" si="84"/>
        <v>1900.3679999999999</v>
      </c>
      <c r="H396" s="112">
        <f t="shared" si="84"/>
        <v>970.40880000000004</v>
      </c>
    </row>
    <row r="397" spans="1:8" hidden="1" x14ac:dyDescent="0.15">
      <c r="A397" s="138">
        <v>69</v>
      </c>
      <c r="B397" s="139"/>
      <c r="C397" s="112">
        <f t="shared" ref="C397:H397" si="85">+C325*$L$2</f>
        <v>5399.2583999999997</v>
      </c>
      <c r="D397" s="112">
        <f t="shared" si="85"/>
        <v>5192.8128000000006</v>
      </c>
      <c r="E397" s="112">
        <f t="shared" si="85"/>
        <v>4813.5024000000003</v>
      </c>
      <c r="F397" s="112">
        <f t="shared" si="85"/>
        <v>3408.4512</v>
      </c>
      <c r="G397" s="112">
        <f t="shared" si="85"/>
        <v>2139.6312000000003</v>
      </c>
      <c r="H397" s="112">
        <f t="shared" si="85"/>
        <v>1090.2311999999999</v>
      </c>
    </row>
    <row r="398" spans="1:8" hidden="1" x14ac:dyDescent="0.15">
      <c r="A398" s="138">
        <v>70</v>
      </c>
      <c r="B398" s="139"/>
      <c r="C398" s="112">
        <f t="shared" ref="C398:H398" si="86">+C326*$L$2</f>
        <v>6051.7943999999998</v>
      </c>
      <c r="D398" s="112">
        <f t="shared" si="86"/>
        <v>5820.1632</v>
      </c>
      <c r="E398" s="112">
        <f t="shared" si="86"/>
        <v>5395.4423999999999</v>
      </c>
      <c r="F398" s="112">
        <f t="shared" si="86"/>
        <v>3820.1976000000004</v>
      </c>
      <c r="G398" s="112">
        <f t="shared" si="86"/>
        <v>2405.6064000000001</v>
      </c>
      <c r="H398" s="112">
        <f t="shared" si="86"/>
        <v>1216.5408000000002</v>
      </c>
    </row>
    <row r="399" spans="1:8" hidden="1" x14ac:dyDescent="0.15">
      <c r="A399" s="138">
        <v>71</v>
      </c>
      <c r="B399" s="139"/>
      <c r="C399" s="112">
        <f t="shared" ref="C399:H399" si="87">+C327*$L$2</f>
        <v>6736.3847999999998</v>
      </c>
      <c r="D399" s="112">
        <f t="shared" si="87"/>
        <v>6478.0415999999996</v>
      </c>
      <c r="E399" s="112">
        <f t="shared" si="87"/>
        <v>6005.2392</v>
      </c>
      <c r="F399" s="112">
        <f t="shared" si="87"/>
        <v>4251.7871999999998</v>
      </c>
      <c r="G399" s="112">
        <f t="shared" si="87"/>
        <v>2684.1743999999999</v>
      </c>
      <c r="H399" s="112">
        <f t="shared" si="87"/>
        <v>1349.3376000000001</v>
      </c>
    </row>
    <row r="400" spans="1:8" hidden="1" x14ac:dyDescent="0.15">
      <c r="A400" s="138">
        <v>72</v>
      </c>
      <c r="B400" s="139"/>
      <c r="C400" s="112">
        <f t="shared" ref="C400:H400" si="88">+C328*$L$2</f>
        <v>7451.8848000000007</v>
      </c>
      <c r="D400" s="112">
        <f t="shared" si="88"/>
        <v>7166.0663999999997</v>
      </c>
      <c r="E400" s="112">
        <f t="shared" si="88"/>
        <v>6643.2744000000002</v>
      </c>
      <c r="F400" s="112">
        <f t="shared" si="88"/>
        <v>4703.6016</v>
      </c>
      <c r="G400" s="112">
        <f t="shared" si="88"/>
        <v>2982.9672</v>
      </c>
      <c r="H400" s="112">
        <f t="shared" si="88"/>
        <v>1488.6215999999999</v>
      </c>
    </row>
    <row r="401" spans="1:8" hidden="1" x14ac:dyDescent="0.15">
      <c r="A401" s="138">
        <v>73</v>
      </c>
      <c r="B401" s="139"/>
      <c r="C401" s="112">
        <f t="shared" ref="C401:H401" si="89">+C329*$L$2</f>
        <v>8209.742400000001</v>
      </c>
      <c r="D401" s="112">
        <f t="shared" si="89"/>
        <v>7895.6855999999998</v>
      </c>
      <c r="E401" s="112">
        <f t="shared" si="89"/>
        <v>7319.0880000000006</v>
      </c>
      <c r="F401" s="112">
        <f t="shared" si="89"/>
        <v>5182.1280000000006</v>
      </c>
      <c r="G401" s="112">
        <f t="shared" si="89"/>
        <v>3301.9848000000002</v>
      </c>
      <c r="H401" s="112">
        <f t="shared" si="89"/>
        <v>1635.1559999999999</v>
      </c>
    </row>
    <row r="402" spans="1:8" hidden="1" x14ac:dyDescent="0.15">
      <c r="A402" s="138">
        <v>74</v>
      </c>
      <c r="B402" s="139"/>
      <c r="C402" s="112">
        <f t="shared" ref="C402:H402" si="90">+C330*$L$2</f>
        <v>8998.8912</v>
      </c>
      <c r="D402" s="112">
        <f t="shared" si="90"/>
        <v>8654.3063999999995</v>
      </c>
      <c r="E402" s="112">
        <f t="shared" si="90"/>
        <v>8022.3768</v>
      </c>
      <c r="F402" s="112">
        <f t="shared" si="90"/>
        <v>5680.4976000000006</v>
      </c>
      <c r="G402" s="112">
        <f t="shared" si="90"/>
        <v>3641.2272000000003</v>
      </c>
      <c r="H402" s="112">
        <f t="shared" si="90"/>
        <v>1780.9272000000001</v>
      </c>
    </row>
    <row r="403" spans="1:8" hidden="1" x14ac:dyDescent="0.15">
      <c r="A403" s="138">
        <v>75</v>
      </c>
      <c r="B403" s="139"/>
      <c r="C403" s="112">
        <f t="shared" ref="C403:H403" si="91">+C331*$L$2</f>
        <v>9819.7127999999993</v>
      </c>
      <c r="D403" s="112">
        <f t="shared" si="91"/>
        <v>9443.4552000000003</v>
      </c>
      <c r="E403" s="112">
        <f t="shared" si="91"/>
        <v>8754.2856000000011</v>
      </c>
      <c r="F403" s="112">
        <f t="shared" si="91"/>
        <v>6198.3288000000002</v>
      </c>
      <c r="G403" s="112">
        <f t="shared" si="91"/>
        <v>3999.9312</v>
      </c>
      <c r="H403" s="112">
        <f t="shared" si="91"/>
        <v>1933.5672</v>
      </c>
    </row>
    <row r="404" spans="1:8" hidden="1" x14ac:dyDescent="0.15">
      <c r="A404" s="138">
        <v>76</v>
      </c>
      <c r="B404" s="139"/>
      <c r="C404" s="112">
        <f t="shared" ref="C404:H404" si="92">+C332*$L$2</f>
        <v>10672.5888</v>
      </c>
      <c r="D404" s="112">
        <f t="shared" si="92"/>
        <v>10263.895200000001</v>
      </c>
      <c r="E404" s="112">
        <f t="shared" si="92"/>
        <v>9514.8144000000011</v>
      </c>
      <c r="F404" s="112">
        <f t="shared" si="92"/>
        <v>6736.7663999999995</v>
      </c>
      <c r="G404" s="112">
        <f t="shared" si="92"/>
        <v>4378.4784</v>
      </c>
      <c r="H404" s="112">
        <f t="shared" si="92"/>
        <v>2093.076</v>
      </c>
    </row>
    <row r="405" spans="1:8" hidden="1" x14ac:dyDescent="0.15">
      <c r="A405" s="138">
        <v>77</v>
      </c>
      <c r="B405" s="139"/>
      <c r="C405" s="112">
        <f t="shared" ref="C405:H405" si="93">+C333*$L$2</f>
        <v>11555.9928</v>
      </c>
      <c r="D405" s="112">
        <f t="shared" si="93"/>
        <v>11113.7184</v>
      </c>
      <c r="E405" s="112">
        <f t="shared" si="93"/>
        <v>10302.436799999999</v>
      </c>
      <c r="F405" s="112">
        <f t="shared" si="93"/>
        <v>7294.2839999999997</v>
      </c>
      <c r="G405" s="112">
        <f t="shared" si="93"/>
        <v>4776.8688000000002</v>
      </c>
      <c r="H405" s="112">
        <f t="shared" si="93"/>
        <v>2259.0720000000001</v>
      </c>
    </row>
    <row r="406" spans="1:8" hidden="1" x14ac:dyDescent="0.15">
      <c r="A406" s="138">
        <v>78</v>
      </c>
      <c r="B406" s="139"/>
      <c r="C406" s="112">
        <f t="shared" ref="C406:H406" si="94">+C334*$L$2</f>
        <v>12482.517599999999</v>
      </c>
      <c r="D406" s="112">
        <f t="shared" si="94"/>
        <v>12004.372799999999</v>
      </c>
      <c r="E406" s="112">
        <f t="shared" si="94"/>
        <v>11128.2192</v>
      </c>
      <c r="F406" s="112">
        <f t="shared" si="94"/>
        <v>7878.8952000000008</v>
      </c>
      <c r="G406" s="112">
        <f t="shared" si="94"/>
        <v>5195.4839999999995</v>
      </c>
      <c r="H406" s="112">
        <f t="shared" si="94"/>
        <v>2425.4495999999999</v>
      </c>
    </row>
    <row r="407" spans="1:8" hidden="1" x14ac:dyDescent="0.15">
      <c r="A407" s="138">
        <v>79</v>
      </c>
      <c r="B407" s="139"/>
      <c r="C407" s="112">
        <f t="shared" ref="C407:H407" si="95">+C335*$L$2</f>
        <v>13439.951999999999</v>
      </c>
      <c r="D407" s="112">
        <f t="shared" si="95"/>
        <v>12925.555200000001</v>
      </c>
      <c r="E407" s="112">
        <f t="shared" si="95"/>
        <v>11981.858399999999</v>
      </c>
      <c r="F407" s="112">
        <f t="shared" si="95"/>
        <v>8483.3495999999996</v>
      </c>
      <c r="G407" s="112">
        <f t="shared" si="95"/>
        <v>5627.0735999999997</v>
      </c>
      <c r="H407" s="112">
        <f t="shared" si="95"/>
        <v>2604.8016000000002</v>
      </c>
    </row>
    <row r="408" spans="1:8" hidden="1" x14ac:dyDescent="0.15">
      <c r="A408" s="138">
        <v>80</v>
      </c>
      <c r="B408" s="144" t="s">
        <v>85</v>
      </c>
      <c r="C408" s="112">
        <f t="shared" ref="C408:H408" si="96">+C336*$L$2</f>
        <v>14429.822399999999</v>
      </c>
      <c r="D408" s="112">
        <f t="shared" si="96"/>
        <v>13877.265600000001</v>
      </c>
      <c r="E408" s="112">
        <f t="shared" si="96"/>
        <v>12864.1176</v>
      </c>
      <c r="F408" s="112">
        <f t="shared" si="96"/>
        <v>9108.4104000000007</v>
      </c>
      <c r="G408" s="112">
        <f t="shared" si="96"/>
        <v>6085.7568000000001</v>
      </c>
      <c r="H408" s="112">
        <f t="shared" si="96"/>
        <v>2778.0479999999998</v>
      </c>
    </row>
    <row r="409" spans="1:8" hidden="1" x14ac:dyDescent="0.15">
      <c r="A409" s="138">
        <v>1</v>
      </c>
      <c r="B409" s="139" t="s">
        <v>13</v>
      </c>
      <c r="C409" s="112">
        <f t="shared" ref="C409:H409" si="97">+C337*$L$2</f>
        <v>242.316</v>
      </c>
      <c r="D409" s="112">
        <f t="shared" si="97"/>
        <v>233.1576</v>
      </c>
      <c r="E409" s="112">
        <f t="shared" si="97"/>
        <v>216.36720000000003</v>
      </c>
      <c r="F409" s="112">
        <f t="shared" si="97"/>
        <v>153.02159999999998</v>
      </c>
      <c r="G409" s="112">
        <f t="shared" si="97"/>
        <v>127.836</v>
      </c>
      <c r="H409" s="112">
        <f t="shared" si="97"/>
        <v>100.7424</v>
      </c>
    </row>
    <row r="410" spans="1:8" hidden="1" x14ac:dyDescent="0.15">
      <c r="A410" s="138">
        <v>2</v>
      </c>
      <c r="B410" s="139" t="s">
        <v>1</v>
      </c>
      <c r="C410" s="112">
        <f t="shared" ref="C410:H410" si="98">+C338*$L$2</f>
        <v>380.0736</v>
      </c>
      <c r="D410" s="112">
        <f t="shared" si="98"/>
        <v>365.57280000000003</v>
      </c>
      <c r="E410" s="112">
        <f t="shared" si="98"/>
        <v>338.86080000000004</v>
      </c>
      <c r="F410" s="112">
        <f t="shared" si="98"/>
        <v>240.02640000000002</v>
      </c>
      <c r="G410" s="112">
        <f t="shared" si="98"/>
        <v>199.95839999999998</v>
      </c>
      <c r="H410" s="112">
        <f t="shared" si="98"/>
        <v>157.98240000000001</v>
      </c>
    </row>
    <row r="411" spans="1:8" hidden="1" x14ac:dyDescent="0.15">
      <c r="A411" s="138">
        <v>3</v>
      </c>
      <c r="B411" s="139" t="s">
        <v>14</v>
      </c>
      <c r="C411" s="112">
        <f t="shared" ref="C411:H411" si="99">+C339*$L$2</f>
        <v>547.97760000000005</v>
      </c>
      <c r="D411" s="112">
        <f t="shared" si="99"/>
        <v>526.9896</v>
      </c>
      <c r="E411" s="112">
        <f t="shared" si="99"/>
        <v>488.44799999999998</v>
      </c>
      <c r="F411" s="112">
        <f t="shared" si="99"/>
        <v>346.1112</v>
      </c>
      <c r="G411" s="112">
        <f t="shared" si="99"/>
        <v>288.4896</v>
      </c>
      <c r="H411" s="112">
        <f t="shared" si="99"/>
        <v>227.43360000000001</v>
      </c>
    </row>
    <row r="412" spans="1:8" hidden="1" x14ac:dyDescent="0.15">
      <c r="A412" s="138">
        <v>1</v>
      </c>
      <c r="B412" s="139" t="s">
        <v>3</v>
      </c>
      <c r="C412" s="112">
        <f t="shared" ref="C412:H412" si="100">+C340*$L$2</f>
        <v>119.25</v>
      </c>
      <c r="D412" s="112">
        <f t="shared" si="100"/>
        <v>119.25</v>
      </c>
      <c r="E412" s="112">
        <f t="shared" si="100"/>
        <v>119.25</v>
      </c>
      <c r="F412" s="112">
        <f t="shared" si="100"/>
        <v>0</v>
      </c>
      <c r="G412" s="112">
        <f t="shared" si="100"/>
        <v>0</v>
      </c>
      <c r="H412" s="112">
        <f t="shared" si="100"/>
        <v>0</v>
      </c>
    </row>
    <row r="413" spans="1:8" ht="14" hidden="1" thickBot="1" x14ac:dyDescent="0.2">
      <c r="A413" s="145">
        <v>1</v>
      </c>
      <c r="B413" s="146" t="s">
        <v>2</v>
      </c>
      <c r="C413" s="112">
        <f t="shared" ref="C413:H413" si="101">+C341*$L$2</f>
        <v>159</v>
      </c>
      <c r="D413" s="112">
        <f t="shared" si="101"/>
        <v>159</v>
      </c>
      <c r="E413" s="112">
        <f t="shared" si="101"/>
        <v>159</v>
      </c>
      <c r="F413" s="112">
        <f t="shared" si="101"/>
        <v>159</v>
      </c>
      <c r="G413" s="112">
        <f t="shared" si="101"/>
        <v>159</v>
      </c>
      <c r="H413" s="112">
        <f t="shared" si="101"/>
        <v>159</v>
      </c>
    </row>
    <row r="414" spans="1:8" ht="14" hidden="1" thickBot="1" x14ac:dyDescent="0.2">
      <c r="A414" s="145"/>
      <c r="B414" s="147" t="s">
        <v>84</v>
      </c>
      <c r="C414" s="112">
        <f t="shared" ref="C414:H414" si="102">+C342*$L$2</f>
        <v>0</v>
      </c>
      <c r="D414" s="112">
        <f t="shared" si="102"/>
        <v>95.4</v>
      </c>
      <c r="E414" s="112">
        <f t="shared" si="102"/>
        <v>182.85000000000002</v>
      </c>
      <c r="F414" s="112">
        <f t="shared" si="102"/>
        <v>410.75</v>
      </c>
      <c r="G414" s="112">
        <f t="shared" si="102"/>
        <v>704.90000000000009</v>
      </c>
      <c r="H414" s="112">
        <f t="shared" si="102"/>
        <v>1102.4000000000001</v>
      </c>
    </row>
    <row r="415" spans="1:8" ht="14" hidden="1" thickBot="1" x14ac:dyDescent="0.2"/>
    <row r="416" spans="1:8" ht="18" hidden="1" x14ac:dyDescent="0.2">
      <c r="A416" s="288" t="s">
        <v>51</v>
      </c>
      <c r="B416" s="289"/>
      <c r="C416" s="289"/>
      <c r="D416" s="289"/>
      <c r="E416" s="289"/>
      <c r="F416" s="289"/>
      <c r="G416" s="289"/>
      <c r="H416" s="290"/>
    </row>
    <row r="417" spans="1:15" ht="18" hidden="1" x14ac:dyDescent="0.2">
      <c r="A417" s="284" t="s">
        <v>17</v>
      </c>
      <c r="B417" s="285"/>
      <c r="C417" s="285"/>
      <c r="D417" s="285"/>
      <c r="E417" s="285"/>
      <c r="F417" s="285"/>
      <c r="G417" s="285"/>
      <c r="H417" s="286"/>
    </row>
    <row r="418" spans="1:15" hidden="1" x14ac:dyDescent="0.15">
      <c r="A418" s="287" t="s">
        <v>0</v>
      </c>
      <c r="B418" s="283"/>
      <c r="C418" s="283"/>
      <c r="D418" s="283"/>
      <c r="E418" s="283"/>
      <c r="F418" s="283"/>
      <c r="G418" s="283"/>
      <c r="H418" s="12"/>
    </row>
    <row r="419" spans="1:15" hidden="1" x14ac:dyDescent="0.15">
      <c r="A419" s="13" t="s">
        <v>4</v>
      </c>
      <c r="B419" s="14" t="s">
        <v>4</v>
      </c>
      <c r="C419" s="15" t="s">
        <v>52</v>
      </c>
      <c r="D419" s="15" t="s">
        <v>53</v>
      </c>
      <c r="E419" s="15" t="s">
        <v>54</v>
      </c>
      <c r="F419" s="15" t="s">
        <v>55</v>
      </c>
      <c r="G419" s="15" t="s">
        <v>56</v>
      </c>
      <c r="H419" s="12" t="s">
        <v>57</v>
      </c>
    </row>
    <row r="420" spans="1:15" ht="14" hidden="1" x14ac:dyDescent="0.15">
      <c r="A420" s="13">
        <v>18</v>
      </c>
      <c r="B420" s="17" t="s">
        <v>78</v>
      </c>
      <c r="C420" s="18">
        <v>2323</v>
      </c>
      <c r="D420" s="27">
        <v>3529</v>
      </c>
      <c r="E420" s="27">
        <v>2653</v>
      </c>
      <c r="F420" s="27">
        <v>2029</v>
      </c>
      <c r="G420" s="27">
        <v>1555</v>
      </c>
      <c r="H420" s="27">
        <v>1231</v>
      </c>
      <c r="J420" s="11"/>
      <c r="K420" s="11"/>
      <c r="L420" s="11"/>
      <c r="M420" s="11"/>
      <c r="N420" s="11"/>
      <c r="O420" s="11"/>
    </row>
    <row r="421" spans="1:15" ht="14" hidden="1" x14ac:dyDescent="0.15">
      <c r="A421" s="13">
        <v>25</v>
      </c>
      <c r="B421" s="17" t="s">
        <v>5</v>
      </c>
      <c r="C421" s="18">
        <v>2595</v>
      </c>
      <c r="D421" s="27">
        <v>3931</v>
      </c>
      <c r="E421" s="27">
        <v>2960</v>
      </c>
      <c r="F421" s="27">
        <v>2256</v>
      </c>
      <c r="G421" s="27">
        <v>1736</v>
      </c>
      <c r="H421" s="27">
        <v>1363</v>
      </c>
      <c r="J421" s="11"/>
      <c r="K421" s="11"/>
      <c r="L421" s="11"/>
      <c r="M421" s="11"/>
      <c r="N421" s="11"/>
      <c r="O421" s="11"/>
    </row>
    <row r="422" spans="1:15" ht="14" hidden="1" x14ac:dyDescent="0.15">
      <c r="A422" s="13">
        <v>30</v>
      </c>
      <c r="B422" s="17" t="s">
        <v>6</v>
      </c>
      <c r="C422" s="18">
        <v>3035</v>
      </c>
      <c r="D422" s="27">
        <v>4550</v>
      </c>
      <c r="E422" s="27">
        <v>3480</v>
      </c>
      <c r="F422" s="27">
        <v>2690</v>
      </c>
      <c r="G422" s="27">
        <v>2059</v>
      </c>
      <c r="H422" s="27">
        <v>1587</v>
      </c>
      <c r="J422" s="11"/>
      <c r="K422" s="11"/>
      <c r="L422" s="11"/>
      <c r="M422" s="11"/>
      <c r="N422" s="11"/>
      <c r="O422" s="11"/>
    </row>
    <row r="423" spans="1:15" ht="14" hidden="1" x14ac:dyDescent="0.15">
      <c r="A423" s="13">
        <v>35</v>
      </c>
      <c r="B423" s="17" t="s">
        <v>7</v>
      </c>
      <c r="C423" s="18">
        <v>3425</v>
      </c>
      <c r="D423" s="27">
        <v>5045</v>
      </c>
      <c r="E423" s="27">
        <v>3876</v>
      </c>
      <c r="F423" s="27">
        <v>2993</v>
      </c>
      <c r="G423" s="27">
        <v>2348</v>
      </c>
      <c r="H423" s="27">
        <v>1760</v>
      </c>
      <c r="J423" s="11"/>
      <c r="K423" s="11"/>
      <c r="L423" s="11"/>
      <c r="M423" s="11"/>
      <c r="N423" s="11"/>
      <c r="O423" s="11"/>
    </row>
    <row r="424" spans="1:15" ht="14" hidden="1" x14ac:dyDescent="0.15">
      <c r="A424" s="13">
        <v>40</v>
      </c>
      <c r="B424" s="17" t="s">
        <v>8</v>
      </c>
      <c r="C424" s="18">
        <v>3878</v>
      </c>
      <c r="D424" s="27">
        <v>5694</v>
      </c>
      <c r="E424" s="27">
        <v>4395</v>
      </c>
      <c r="F424" s="27">
        <v>3396</v>
      </c>
      <c r="G424" s="27">
        <v>2625</v>
      </c>
      <c r="H424" s="27">
        <v>1992</v>
      </c>
      <c r="J424" s="11"/>
      <c r="K424" s="11"/>
      <c r="L424" s="11"/>
      <c r="M424" s="11"/>
      <c r="N424" s="11"/>
      <c r="O424" s="11"/>
    </row>
    <row r="425" spans="1:15" ht="14" hidden="1" x14ac:dyDescent="0.15">
      <c r="A425" s="13">
        <v>45</v>
      </c>
      <c r="B425" s="17" t="s">
        <v>9</v>
      </c>
      <c r="C425" s="18">
        <v>4483</v>
      </c>
      <c r="D425" s="27">
        <v>6617</v>
      </c>
      <c r="E425" s="27">
        <v>5063</v>
      </c>
      <c r="F425" s="27">
        <v>3827</v>
      </c>
      <c r="G425" s="27">
        <v>2988</v>
      </c>
      <c r="H425" s="27">
        <v>2317</v>
      </c>
      <c r="J425" s="11"/>
      <c r="K425" s="11"/>
      <c r="L425" s="11"/>
      <c r="M425" s="11"/>
      <c r="N425" s="11"/>
      <c r="O425" s="11"/>
    </row>
    <row r="426" spans="1:15" ht="14" hidden="1" x14ac:dyDescent="0.15">
      <c r="A426" s="13">
        <v>50</v>
      </c>
      <c r="B426" s="17" t="s">
        <v>10</v>
      </c>
      <c r="C426" s="18">
        <v>5074</v>
      </c>
      <c r="D426" s="27">
        <v>7252</v>
      </c>
      <c r="E426" s="27">
        <v>5692</v>
      </c>
      <c r="F426" s="27">
        <v>4463</v>
      </c>
      <c r="G426" s="27">
        <v>3354</v>
      </c>
      <c r="H426" s="27">
        <v>2545</v>
      </c>
      <c r="J426" s="11"/>
      <c r="K426" s="11"/>
      <c r="L426" s="11"/>
      <c r="M426" s="11"/>
      <c r="N426" s="11"/>
      <c r="O426" s="11"/>
    </row>
    <row r="427" spans="1:15" ht="14" hidden="1" x14ac:dyDescent="0.15">
      <c r="A427" s="13">
        <v>55</v>
      </c>
      <c r="B427" s="17" t="s">
        <v>11</v>
      </c>
      <c r="C427" s="18">
        <v>5880</v>
      </c>
      <c r="D427" s="27">
        <v>8569</v>
      </c>
      <c r="E427" s="27">
        <v>6573</v>
      </c>
      <c r="F427" s="27">
        <v>4936</v>
      </c>
      <c r="G427" s="27">
        <v>3891</v>
      </c>
      <c r="H427" s="27">
        <v>3010</v>
      </c>
      <c r="J427" s="11"/>
      <c r="K427" s="11"/>
      <c r="L427" s="11"/>
      <c r="M427" s="11"/>
      <c r="N427" s="11"/>
      <c r="O427" s="11"/>
    </row>
    <row r="428" spans="1:15" ht="14" hidden="1" x14ac:dyDescent="0.15">
      <c r="A428" s="13">
        <v>60</v>
      </c>
      <c r="B428" s="17"/>
      <c r="C428" s="18">
        <v>6256</v>
      </c>
      <c r="D428" s="27">
        <v>9468</v>
      </c>
      <c r="E428" s="27">
        <v>7278</v>
      </c>
      <c r="F428" s="27">
        <v>5429</v>
      </c>
      <c r="G428" s="27">
        <v>4290</v>
      </c>
      <c r="H428" s="27">
        <v>3333</v>
      </c>
      <c r="J428" s="11"/>
      <c r="K428" s="11"/>
      <c r="L428" s="11"/>
      <c r="M428" s="11"/>
      <c r="N428" s="11"/>
      <c r="O428" s="11"/>
    </row>
    <row r="429" spans="1:15" ht="14" hidden="1" x14ac:dyDescent="0.15">
      <c r="A429" s="13">
        <v>61</v>
      </c>
      <c r="B429" s="17"/>
      <c r="C429" s="18">
        <v>7042</v>
      </c>
      <c r="D429" s="27">
        <v>10658</v>
      </c>
      <c r="E429" s="27">
        <v>8188</v>
      </c>
      <c r="F429" s="27">
        <v>6113</v>
      </c>
      <c r="G429" s="27">
        <v>4832</v>
      </c>
      <c r="H429" s="27">
        <v>3756</v>
      </c>
      <c r="J429" s="11"/>
      <c r="K429" s="11"/>
      <c r="L429" s="11"/>
      <c r="M429" s="11"/>
      <c r="N429" s="11"/>
      <c r="O429" s="11"/>
    </row>
    <row r="430" spans="1:15" ht="14" hidden="1" x14ac:dyDescent="0.15">
      <c r="A430" s="13">
        <v>62</v>
      </c>
      <c r="B430" s="17"/>
      <c r="C430" s="18">
        <v>7827</v>
      </c>
      <c r="D430" s="27">
        <v>11845</v>
      </c>
      <c r="E430" s="27">
        <v>9109</v>
      </c>
      <c r="F430" s="27">
        <v>6796</v>
      </c>
      <c r="G430" s="27">
        <v>5373</v>
      </c>
      <c r="H430" s="27">
        <v>4175</v>
      </c>
      <c r="J430" s="11"/>
      <c r="K430" s="11"/>
      <c r="L430" s="11"/>
      <c r="M430" s="11"/>
      <c r="N430" s="11"/>
      <c r="O430" s="11"/>
    </row>
    <row r="431" spans="1:15" ht="14" hidden="1" x14ac:dyDescent="0.15">
      <c r="A431" s="13">
        <v>63</v>
      </c>
      <c r="B431" s="17"/>
      <c r="C431" s="18">
        <v>8613</v>
      </c>
      <c r="D431" s="27">
        <v>13033</v>
      </c>
      <c r="E431" s="27">
        <v>10021</v>
      </c>
      <c r="F431" s="27">
        <v>7480</v>
      </c>
      <c r="G431" s="27">
        <v>5914</v>
      </c>
      <c r="H431" s="27">
        <v>4598</v>
      </c>
      <c r="J431" s="11"/>
      <c r="K431" s="11"/>
      <c r="L431" s="11"/>
      <c r="M431" s="11"/>
      <c r="N431" s="11"/>
      <c r="O431" s="11"/>
    </row>
    <row r="432" spans="1:15" ht="14" hidden="1" x14ac:dyDescent="0.15">
      <c r="A432" s="13">
        <v>64</v>
      </c>
      <c r="B432" s="17"/>
      <c r="C432" s="18">
        <v>9397</v>
      </c>
      <c r="D432" s="27">
        <v>14223</v>
      </c>
      <c r="E432" s="27">
        <v>10937</v>
      </c>
      <c r="F432" s="27">
        <v>8165</v>
      </c>
      <c r="G432" s="27">
        <v>6457</v>
      </c>
      <c r="H432" s="27">
        <v>5014</v>
      </c>
      <c r="J432" s="11"/>
      <c r="K432" s="11"/>
      <c r="L432" s="11"/>
      <c r="M432" s="11"/>
      <c r="N432" s="11"/>
      <c r="O432" s="11"/>
    </row>
    <row r="433" spans="1:15" ht="14" hidden="1" x14ac:dyDescent="0.15">
      <c r="A433" s="13">
        <v>65</v>
      </c>
      <c r="B433" s="17"/>
      <c r="C433" s="18">
        <v>10323</v>
      </c>
      <c r="D433" s="27">
        <v>15378</v>
      </c>
      <c r="E433" s="27">
        <v>11902</v>
      </c>
      <c r="F433" s="27">
        <v>8897</v>
      </c>
      <c r="G433" s="27">
        <v>7032</v>
      </c>
      <c r="H433" s="27">
        <v>5708</v>
      </c>
      <c r="J433" s="11"/>
      <c r="K433" s="11"/>
      <c r="L433" s="11"/>
      <c r="M433" s="11"/>
      <c r="N433" s="11"/>
      <c r="O433" s="11"/>
    </row>
    <row r="434" spans="1:15" ht="14" hidden="1" x14ac:dyDescent="0.15">
      <c r="A434" s="13">
        <v>66</v>
      </c>
      <c r="B434" s="17"/>
      <c r="C434" s="18">
        <v>10933</v>
      </c>
      <c r="D434" s="27">
        <v>16284</v>
      </c>
      <c r="E434" s="27">
        <v>12602</v>
      </c>
      <c r="F434" s="27">
        <v>9424</v>
      </c>
      <c r="G434" s="27">
        <v>7448</v>
      </c>
      <c r="H434" s="27">
        <v>6051</v>
      </c>
      <c r="J434" s="11"/>
      <c r="K434" s="11"/>
      <c r="L434" s="11"/>
      <c r="M434" s="11"/>
      <c r="N434" s="11"/>
      <c r="O434" s="11"/>
    </row>
    <row r="435" spans="1:15" ht="14" hidden="1" x14ac:dyDescent="0.15">
      <c r="A435" s="13">
        <v>67</v>
      </c>
      <c r="B435" s="17"/>
      <c r="C435" s="18">
        <v>12149</v>
      </c>
      <c r="D435" s="27">
        <v>18099</v>
      </c>
      <c r="E435" s="27">
        <v>14009</v>
      </c>
      <c r="F435" s="27">
        <v>10474</v>
      </c>
      <c r="G435" s="27">
        <v>8283</v>
      </c>
      <c r="H435" s="27">
        <v>6725</v>
      </c>
      <c r="J435" s="11"/>
      <c r="K435" s="11"/>
      <c r="L435" s="11"/>
      <c r="M435" s="11"/>
      <c r="N435" s="11"/>
      <c r="O435" s="11"/>
    </row>
    <row r="436" spans="1:15" ht="14" hidden="1" x14ac:dyDescent="0.15">
      <c r="A436" s="13">
        <v>68</v>
      </c>
      <c r="B436" s="17"/>
      <c r="C436" s="18">
        <v>13367</v>
      </c>
      <c r="D436" s="27">
        <v>19911</v>
      </c>
      <c r="E436" s="27">
        <v>15411</v>
      </c>
      <c r="F436" s="27">
        <v>11526</v>
      </c>
      <c r="G436" s="27">
        <v>9115</v>
      </c>
      <c r="H436" s="27">
        <v>7400</v>
      </c>
      <c r="J436" s="11"/>
      <c r="K436" s="11"/>
      <c r="L436" s="11"/>
      <c r="M436" s="11"/>
      <c r="N436" s="11"/>
      <c r="O436" s="11"/>
    </row>
    <row r="437" spans="1:15" ht="14" hidden="1" x14ac:dyDescent="0.15">
      <c r="A437" s="13">
        <v>69</v>
      </c>
      <c r="B437" s="17"/>
      <c r="C437" s="18">
        <v>13974</v>
      </c>
      <c r="D437" s="27">
        <v>20818</v>
      </c>
      <c r="E437" s="27">
        <v>16114</v>
      </c>
      <c r="F437" s="27">
        <v>12048</v>
      </c>
      <c r="G437" s="27">
        <v>9529</v>
      </c>
      <c r="H437" s="27">
        <v>7741</v>
      </c>
      <c r="J437" s="11"/>
      <c r="K437" s="11"/>
      <c r="L437" s="11"/>
      <c r="M437" s="11"/>
      <c r="N437" s="11"/>
      <c r="O437" s="11"/>
    </row>
    <row r="438" spans="1:15" ht="14" hidden="1" x14ac:dyDescent="0.15">
      <c r="A438" s="13">
        <v>70</v>
      </c>
      <c r="B438" s="17"/>
      <c r="C438" s="18">
        <v>14272</v>
      </c>
      <c r="D438" s="27">
        <v>21084</v>
      </c>
      <c r="E438" s="27">
        <v>16371</v>
      </c>
      <c r="F438" s="27">
        <v>12234</v>
      </c>
      <c r="G438" s="27">
        <v>9708</v>
      </c>
      <c r="H438" s="27">
        <v>7843</v>
      </c>
      <c r="J438" s="11"/>
      <c r="K438" s="11"/>
      <c r="L438" s="11"/>
      <c r="M438" s="11"/>
      <c r="N438" s="11"/>
      <c r="O438" s="11"/>
    </row>
    <row r="439" spans="1:15" ht="14" hidden="1" x14ac:dyDescent="0.15">
      <c r="A439" s="13">
        <v>71</v>
      </c>
      <c r="B439" s="17"/>
      <c r="C439" s="18">
        <v>16060</v>
      </c>
      <c r="D439" s="27">
        <v>23726</v>
      </c>
      <c r="E439" s="27">
        <v>18422</v>
      </c>
      <c r="F439" s="27">
        <v>13767</v>
      </c>
      <c r="G439" s="27">
        <v>10928</v>
      </c>
      <c r="H439" s="27">
        <v>8825</v>
      </c>
      <c r="J439" s="11"/>
      <c r="K439" s="11"/>
      <c r="L439" s="11"/>
      <c r="M439" s="11"/>
      <c r="N439" s="11"/>
      <c r="O439" s="11"/>
    </row>
    <row r="440" spans="1:15" ht="14" hidden="1" x14ac:dyDescent="0.15">
      <c r="A440" s="13">
        <v>72</v>
      </c>
      <c r="B440" s="17"/>
      <c r="C440" s="18">
        <v>17843</v>
      </c>
      <c r="D440" s="27">
        <v>26369</v>
      </c>
      <c r="E440" s="27">
        <v>20478</v>
      </c>
      <c r="F440" s="27">
        <v>15303</v>
      </c>
      <c r="G440" s="27">
        <v>12144</v>
      </c>
      <c r="H440" s="27">
        <v>9810</v>
      </c>
      <c r="J440" s="11"/>
      <c r="K440" s="11"/>
      <c r="L440" s="11"/>
      <c r="M440" s="11"/>
      <c r="N440" s="11"/>
      <c r="O440" s="11"/>
    </row>
    <row r="441" spans="1:15" ht="14" hidden="1" x14ac:dyDescent="0.15">
      <c r="A441" s="13">
        <v>73</v>
      </c>
      <c r="B441" s="17"/>
      <c r="C441" s="18">
        <v>19631</v>
      </c>
      <c r="D441" s="27">
        <v>29008</v>
      </c>
      <c r="E441" s="27">
        <v>22530</v>
      </c>
      <c r="F441" s="27">
        <v>16836</v>
      </c>
      <c r="G441" s="27">
        <v>13363</v>
      </c>
      <c r="H441" s="27">
        <v>10795</v>
      </c>
      <c r="J441" s="11"/>
      <c r="K441" s="11"/>
      <c r="L441" s="11"/>
      <c r="M441" s="11"/>
      <c r="N441" s="11"/>
      <c r="O441" s="11"/>
    </row>
    <row r="442" spans="1:15" ht="14" hidden="1" x14ac:dyDescent="0.15">
      <c r="A442" s="13">
        <v>74</v>
      </c>
      <c r="B442" s="17"/>
      <c r="C442" s="18">
        <v>21416</v>
      </c>
      <c r="D442" s="27">
        <v>31650</v>
      </c>
      <c r="E442" s="27">
        <v>24579</v>
      </c>
      <c r="F442" s="27">
        <v>18368</v>
      </c>
      <c r="G442" s="27">
        <v>14581</v>
      </c>
      <c r="H442" s="27">
        <v>11779</v>
      </c>
      <c r="J442" s="11"/>
      <c r="K442" s="11"/>
      <c r="L442" s="11"/>
      <c r="M442" s="11"/>
      <c r="N442" s="11"/>
      <c r="O442" s="11"/>
    </row>
    <row r="443" spans="1:15" ht="14" hidden="1" x14ac:dyDescent="0.15">
      <c r="A443" s="13">
        <v>75</v>
      </c>
      <c r="B443" s="17" t="s">
        <v>12</v>
      </c>
      <c r="C443" s="18">
        <v>23387</v>
      </c>
      <c r="D443" s="27">
        <v>34622</v>
      </c>
      <c r="E443" s="27">
        <v>27408</v>
      </c>
      <c r="F443" s="27">
        <v>21070</v>
      </c>
      <c r="G443" s="27">
        <v>15964</v>
      </c>
      <c r="H443" s="27">
        <v>13516</v>
      </c>
      <c r="J443" s="11"/>
      <c r="K443" s="11"/>
      <c r="L443" s="11"/>
      <c r="M443" s="11"/>
      <c r="N443" s="11"/>
      <c r="O443" s="11"/>
    </row>
    <row r="444" spans="1:15" ht="14" hidden="1" x14ac:dyDescent="0.15">
      <c r="A444" s="13">
        <v>1</v>
      </c>
      <c r="B444" s="17" t="s">
        <v>13</v>
      </c>
      <c r="C444" s="18">
        <v>960</v>
      </c>
      <c r="D444" s="27">
        <v>1572</v>
      </c>
      <c r="E444" s="27">
        <v>1121</v>
      </c>
      <c r="F444" s="27">
        <v>886</v>
      </c>
      <c r="G444" s="27">
        <v>784</v>
      </c>
      <c r="H444" s="27">
        <v>569</v>
      </c>
      <c r="J444" s="11"/>
      <c r="K444" s="11"/>
      <c r="L444" s="11"/>
      <c r="M444" s="11"/>
      <c r="N444" s="11"/>
      <c r="O444" s="11"/>
    </row>
    <row r="445" spans="1:15" ht="14" hidden="1" x14ac:dyDescent="0.15">
      <c r="A445" s="13">
        <v>2</v>
      </c>
      <c r="B445" s="17" t="s">
        <v>1</v>
      </c>
      <c r="C445" s="18">
        <v>1478</v>
      </c>
      <c r="D445" s="27">
        <v>2567</v>
      </c>
      <c r="E445" s="27">
        <v>1768</v>
      </c>
      <c r="F445" s="27">
        <v>1402</v>
      </c>
      <c r="G445" s="27">
        <v>1246</v>
      </c>
      <c r="H445" s="27">
        <v>837</v>
      </c>
      <c r="J445" s="11"/>
      <c r="K445" s="11"/>
      <c r="L445" s="11"/>
      <c r="M445" s="11"/>
      <c r="N445" s="11"/>
      <c r="O445" s="11"/>
    </row>
    <row r="446" spans="1:15" ht="14" hidden="1" x14ac:dyDescent="0.15">
      <c r="A446" s="13">
        <v>3</v>
      </c>
      <c r="B446" s="17" t="s">
        <v>14</v>
      </c>
      <c r="C446" s="18">
        <v>2155</v>
      </c>
      <c r="D446" s="27">
        <v>3757</v>
      </c>
      <c r="E446" s="27">
        <v>2580</v>
      </c>
      <c r="F446" s="27">
        <v>2048</v>
      </c>
      <c r="G446" s="27">
        <v>1803</v>
      </c>
      <c r="H446" s="27">
        <v>1269</v>
      </c>
      <c r="J446" s="11"/>
      <c r="K446" s="11"/>
      <c r="L446" s="11"/>
      <c r="M446" s="11"/>
      <c r="N446" s="11"/>
      <c r="O446" s="11"/>
    </row>
    <row r="447" spans="1:15" hidden="1" x14ac:dyDescent="0.15">
      <c r="A447" s="13">
        <v>1</v>
      </c>
      <c r="B447" s="17" t="s">
        <v>3</v>
      </c>
      <c r="C447" s="18">
        <v>225</v>
      </c>
      <c r="D447" s="18">
        <v>225</v>
      </c>
      <c r="E447" s="18">
        <v>225</v>
      </c>
      <c r="F447" s="18">
        <v>225</v>
      </c>
      <c r="G447" s="18">
        <v>225</v>
      </c>
      <c r="H447" s="19">
        <v>225</v>
      </c>
      <c r="J447" s="11"/>
      <c r="K447" s="11"/>
      <c r="L447" s="11"/>
      <c r="M447" s="11"/>
      <c r="N447" s="11"/>
      <c r="O447" s="11"/>
    </row>
    <row r="448" spans="1:15" hidden="1" x14ac:dyDescent="0.15">
      <c r="A448" s="13">
        <v>1</v>
      </c>
      <c r="B448" s="17" t="s">
        <v>2</v>
      </c>
      <c r="C448" s="18">
        <v>250</v>
      </c>
      <c r="D448" s="18">
        <v>300</v>
      </c>
      <c r="E448" s="18">
        <v>300</v>
      </c>
      <c r="F448" s="18">
        <v>300</v>
      </c>
      <c r="G448" s="18">
        <v>300</v>
      </c>
      <c r="H448" s="19">
        <v>300</v>
      </c>
      <c r="J448" s="11"/>
      <c r="K448" s="11"/>
      <c r="L448" s="11"/>
      <c r="M448" s="11"/>
      <c r="N448" s="11"/>
      <c r="O448" s="11"/>
    </row>
    <row r="449" spans="1:8" hidden="1" x14ac:dyDescent="0.15">
      <c r="A449" s="13"/>
      <c r="B449" s="20"/>
      <c r="C449" s="21"/>
      <c r="D449" s="21"/>
      <c r="E449" s="21"/>
      <c r="F449" s="21"/>
      <c r="G449" s="21"/>
      <c r="H449" s="22"/>
    </row>
    <row r="450" spans="1:8" ht="18" hidden="1" x14ac:dyDescent="0.2">
      <c r="A450" s="284" t="s">
        <v>24</v>
      </c>
      <c r="B450" s="285"/>
      <c r="C450" s="285"/>
      <c r="D450" s="285"/>
      <c r="E450" s="285"/>
      <c r="F450" s="285"/>
      <c r="G450" s="285"/>
      <c r="H450" s="286"/>
    </row>
    <row r="451" spans="1:8" hidden="1" x14ac:dyDescent="0.15">
      <c r="A451" s="287" t="s">
        <v>0</v>
      </c>
      <c r="B451" s="283"/>
      <c r="C451" s="283"/>
      <c r="D451" s="283"/>
      <c r="E451" s="283"/>
      <c r="F451" s="283"/>
      <c r="G451" s="283"/>
      <c r="H451" s="12"/>
    </row>
    <row r="452" spans="1:8" hidden="1" x14ac:dyDescent="0.15">
      <c r="A452" s="13" t="s">
        <v>4</v>
      </c>
      <c r="B452" s="14" t="s">
        <v>4</v>
      </c>
      <c r="C452" s="15" t="s">
        <v>52</v>
      </c>
      <c r="D452" s="15" t="s">
        <v>53</v>
      </c>
      <c r="E452" s="15" t="s">
        <v>54</v>
      </c>
      <c r="F452" s="15" t="s">
        <v>55</v>
      </c>
      <c r="G452" s="15" t="s">
        <v>56</v>
      </c>
      <c r="H452" s="12" t="s">
        <v>57</v>
      </c>
    </row>
    <row r="453" spans="1:8" hidden="1" x14ac:dyDescent="0.15">
      <c r="A453" s="13">
        <v>18</v>
      </c>
      <c r="B453" s="17" t="s">
        <v>78</v>
      </c>
      <c r="C453" s="18">
        <f t="shared" ref="C453:H462" si="103">+C420*$L$2</f>
        <v>1231.19</v>
      </c>
      <c r="D453" s="18">
        <f t="shared" si="103"/>
        <v>1870.3700000000001</v>
      </c>
      <c r="E453" s="18">
        <f t="shared" si="103"/>
        <v>1406.0900000000001</v>
      </c>
      <c r="F453" s="18">
        <f t="shared" si="103"/>
        <v>1075.3700000000001</v>
      </c>
      <c r="G453" s="18">
        <f t="shared" si="103"/>
        <v>824.15000000000009</v>
      </c>
      <c r="H453" s="19">
        <f t="shared" si="103"/>
        <v>652.43000000000006</v>
      </c>
    </row>
    <row r="454" spans="1:8" hidden="1" x14ac:dyDescent="0.15">
      <c r="A454" s="13">
        <v>25</v>
      </c>
      <c r="B454" s="17" t="s">
        <v>5</v>
      </c>
      <c r="C454" s="18">
        <f t="shared" si="103"/>
        <v>1375.3500000000001</v>
      </c>
      <c r="D454" s="18">
        <f t="shared" si="103"/>
        <v>2083.4300000000003</v>
      </c>
      <c r="E454" s="18">
        <f t="shared" si="103"/>
        <v>1568.8000000000002</v>
      </c>
      <c r="F454" s="18">
        <f t="shared" si="103"/>
        <v>1195.68</v>
      </c>
      <c r="G454" s="18">
        <f t="shared" si="103"/>
        <v>920.08</v>
      </c>
      <c r="H454" s="19">
        <f t="shared" si="103"/>
        <v>722.39</v>
      </c>
    </row>
    <row r="455" spans="1:8" hidden="1" x14ac:dyDescent="0.15">
      <c r="A455" s="13">
        <v>30</v>
      </c>
      <c r="B455" s="17" t="s">
        <v>6</v>
      </c>
      <c r="C455" s="18">
        <f t="shared" si="103"/>
        <v>1608.5500000000002</v>
      </c>
      <c r="D455" s="18">
        <f t="shared" si="103"/>
        <v>2411.5</v>
      </c>
      <c r="E455" s="18">
        <f t="shared" si="103"/>
        <v>1844.4</v>
      </c>
      <c r="F455" s="18">
        <f t="shared" si="103"/>
        <v>1425.7</v>
      </c>
      <c r="G455" s="18">
        <f t="shared" si="103"/>
        <v>1091.27</v>
      </c>
      <c r="H455" s="19">
        <f t="shared" si="103"/>
        <v>841.11</v>
      </c>
    </row>
    <row r="456" spans="1:8" hidden="1" x14ac:dyDescent="0.15">
      <c r="A456" s="13">
        <v>35</v>
      </c>
      <c r="B456" s="17" t="s">
        <v>7</v>
      </c>
      <c r="C456" s="18">
        <f t="shared" si="103"/>
        <v>1815.25</v>
      </c>
      <c r="D456" s="18">
        <f t="shared" si="103"/>
        <v>2673.85</v>
      </c>
      <c r="E456" s="18">
        <f t="shared" si="103"/>
        <v>2054.2800000000002</v>
      </c>
      <c r="F456" s="18">
        <f t="shared" si="103"/>
        <v>1586.2900000000002</v>
      </c>
      <c r="G456" s="18">
        <f t="shared" si="103"/>
        <v>1244.44</v>
      </c>
      <c r="H456" s="19">
        <f t="shared" si="103"/>
        <v>932.80000000000007</v>
      </c>
    </row>
    <row r="457" spans="1:8" hidden="1" x14ac:dyDescent="0.15">
      <c r="A457" s="13">
        <v>40</v>
      </c>
      <c r="B457" s="17" t="s">
        <v>8</v>
      </c>
      <c r="C457" s="18">
        <f t="shared" si="103"/>
        <v>2055.34</v>
      </c>
      <c r="D457" s="18">
        <f t="shared" si="103"/>
        <v>3017.82</v>
      </c>
      <c r="E457" s="18">
        <f t="shared" si="103"/>
        <v>2329.35</v>
      </c>
      <c r="F457" s="18">
        <f t="shared" si="103"/>
        <v>1799.88</v>
      </c>
      <c r="G457" s="18">
        <f t="shared" si="103"/>
        <v>1391.25</v>
      </c>
      <c r="H457" s="19">
        <f t="shared" si="103"/>
        <v>1055.76</v>
      </c>
    </row>
    <row r="458" spans="1:8" hidden="1" x14ac:dyDescent="0.15">
      <c r="A458" s="13">
        <v>45</v>
      </c>
      <c r="B458" s="17" t="s">
        <v>9</v>
      </c>
      <c r="C458" s="18">
        <f t="shared" si="103"/>
        <v>2375.9900000000002</v>
      </c>
      <c r="D458" s="18">
        <f t="shared" si="103"/>
        <v>3507.01</v>
      </c>
      <c r="E458" s="18">
        <f t="shared" si="103"/>
        <v>2683.3900000000003</v>
      </c>
      <c r="F458" s="18">
        <f t="shared" si="103"/>
        <v>2028.3100000000002</v>
      </c>
      <c r="G458" s="18">
        <f t="shared" si="103"/>
        <v>1583.64</v>
      </c>
      <c r="H458" s="19">
        <f t="shared" si="103"/>
        <v>1228.01</v>
      </c>
    </row>
    <row r="459" spans="1:8" hidden="1" x14ac:dyDescent="0.15">
      <c r="A459" s="13">
        <v>50</v>
      </c>
      <c r="B459" s="17" t="s">
        <v>10</v>
      </c>
      <c r="C459" s="18">
        <f t="shared" si="103"/>
        <v>2689.2200000000003</v>
      </c>
      <c r="D459" s="18">
        <f t="shared" si="103"/>
        <v>3843.5600000000004</v>
      </c>
      <c r="E459" s="18">
        <f t="shared" si="103"/>
        <v>3016.76</v>
      </c>
      <c r="F459" s="18">
        <f t="shared" si="103"/>
        <v>2365.3900000000003</v>
      </c>
      <c r="G459" s="18">
        <f t="shared" si="103"/>
        <v>1777.6200000000001</v>
      </c>
      <c r="H459" s="19">
        <f t="shared" si="103"/>
        <v>1348.8500000000001</v>
      </c>
    </row>
    <row r="460" spans="1:8" hidden="1" x14ac:dyDescent="0.15">
      <c r="A460" s="13">
        <v>55</v>
      </c>
      <c r="B460" s="17" t="s">
        <v>11</v>
      </c>
      <c r="C460" s="18">
        <f t="shared" si="103"/>
        <v>3116.4</v>
      </c>
      <c r="D460" s="18">
        <f t="shared" si="103"/>
        <v>4541.5700000000006</v>
      </c>
      <c r="E460" s="18">
        <f t="shared" si="103"/>
        <v>3483.69</v>
      </c>
      <c r="F460" s="18">
        <f t="shared" si="103"/>
        <v>2616.08</v>
      </c>
      <c r="G460" s="18">
        <f t="shared" si="103"/>
        <v>2062.23</v>
      </c>
      <c r="H460" s="19">
        <f t="shared" si="103"/>
        <v>1595.3000000000002</v>
      </c>
    </row>
    <row r="461" spans="1:8" hidden="1" x14ac:dyDescent="0.15">
      <c r="A461" s="13">
        <v>60</v>
      </c>
      <c r="B461" s="17"/>
      <c r="C461" s="18">
        <f t="shared" si="103"/>
        <v>3315.6800000000003</v>
      </c>
      <c r="D461" s="18">
        <f t="shared" si="103"/>
        <v>5018.04</v>
      </c>
      <c r="E461" s="18">
        <f t="shared" si="103"/>
        <v>3857.34</v>
      </c>
      <c r="F461" s="18">
        <f t="shared" si="103"/>
        <v>2877.3700000000003</v>
      </c>
      <c r="G461" s="18">
        <f t="shared" si="103"/>
        <v>2273.7000000000003</v>
      </c>
      <c r="H461" s="19">
        <f t="shared" si="103"/>
        <v>1766.49</v>
      </c>
    </row>
    <row r="462" spans="1:8" hidden="1" x14ac:dyDescent="0.15">
      <c r="A462" s="13">
        <v>61</v>
      </c>
      <c r="B462" s="17"/>
      <c r="C462" s="18">
        <f t="shared" si="103"/>
        <v>3732.26</v>
      </c>
      <c r="D462" s="18">
        <f t="shared" si="103"/>
        <v>5648.7400000000007</v>
      </c>
      <c r="E462" s="18">
        <f t="shared" si="103"/>
        <v>4339.6400000000003</v>
      </c>
      <c r="F462" s="18">
        <f t="shared" si="103"/>
        <v>3239.8900000000003</v>
      </c>
      <c r="G462" s="18">
        <f t="shared" si="103"/>
        <v>2560.96</v>
      </c>
      <c r="H462" s="19">
        <f t="shared" si="103"/>
        <v>1990.68</v>
      </c>
    </row>
    <row r="463" spans="1:8" hidden="1" x14ac:dyDescent="0.15">
      <c r="A463" s="13">
        <v>62</v>
      </c>
      <c r="B463" s="17"/>
      <c r="C463" s="18">
        <f t="shared" ref="C463:H472" si="104">+C430*$L$2</f>
        <v>4148.3100000000004</v>
      </c>
      <c r="D463" s="18">
        <f t="shared" si="104"/>
        <v>6277.85</v>
      </c>
      <c r="E463" s="18">
        <f t="shared" si="104"/>
        <v>4827.7700000000004</v>
      </c>
      <c r="F463" s="18">
        <f t="shared" si="104"/>
        <v>3601.88</v>
      </c>
      <c r="G463" s="18">
        <f t="shared" si="104"/>
        <v>2847.69</v>
      </c>
      <c r="H463" s="19">
        <f t="shared" si="104"/>
        <v>2212.75</v>
      </c>
    </row>
    <row r="464" spans="1:8" hidden="1" x14ac:dyDescent="0.15">
      <c r="A464" s="13">
        <v>63</v>
      </c>
      <c r="B464" s="17"/>
      <c r="C464" s="18">
        <f t="shared" si="104"/>
        <v>4564.8900000000003</v>
      </c>
      <c r="D464" s="18">
        <f t="shared" si="104"/>
        <v>6907.4900000000007</v>
      </c>
      <c r="E464" s="18">
        <f t="shared" si="104"/>
        <v>5311.13</v>
      </c>
      <c r="F464" s="18">
        <f t="shared" si="104"/>
        <v>3964.4</v>
      </c>
      <c r="G464" s="18">
        <f t="shared" si="104"/>
        <v>3134.42</v>
      </c>
      <c r="H464" s="19">
        <f t="shared" si="104"/>
        <v>2436.94</v>
      </c>
    </row>
    <row r="465" spans="1:8" hidden="1" x14ac:dyDescent="0.15">
      <c r="A465" s="13">
        <v>64</v>
      </c>
      <c r="B465" s="17"/>
      <c r="C465" s="18">
        <f t="shared" si="104"/>
        <v>4980.41</v>
      </c>
      <c r="D465" s="18">
        <f t="shared" si="104"/>
        <v>7538.1900000000005</v>
      </c>
      <c r="E465" s="18">
        <f t="shared" si="104"/>
        <v>5796.6100000000006</v>
      </c>
      <c r="F465" s="18">
        <f t="shared" si="104"/>
        <v>4327.45</v>
      </c>
      <c r="G465" s="18">
        <f t="shared" si="104"/>
        <v>3422.21</v>
      </c>
      <c r="H465" s="19">
        <f t="shared" si="104"/>
        <v>2657.42</v>
      </c>
    </row>
    <row r="466" spans="1:8" hidden="1" x14ac:dyDescent="0.15">
      <c r="A466" s="13">
        <v>65</v>
      </c>
      <c r="B466" s="17"/>
      <c r="C466" s="18">
        <f t="shared" si="104"/>
        <v>5471.1900000000005</v>
      </c>
      <c r="D466" s="18">
        <f t="shared" si="104"/>
        <v>8150.34</v>
      </c>
      <c r="E466" s="18">
        <f t="shared" si="104"/>
        <v>6308.06</v>
      </c>
      <c r="F466" s="18">
        <f t="shared" si="104"/>
        <v>4715.41</v>
      </c>
      <c r="G466" s="18">
        <f t="shared" si="104"/>
        <v>3726.96</v>
      </c>
      <c r="H466" s="19">
        <f t="shared" si="104"/>
        <v>3025.2400000000002</v>
      </c>
    </row>
    <row r="467" spans="1:8" hidden="1" x14ac:dyDescent="0.15">
      <c r="A467" s="13">
        <v>66</v>
      </c>
      <c r="B467" s="17"/>
      <c r="C467" s="18">
        <f t="shared" si="104"/>
        <v>5794.4900000000007</v>
      </c>
      <c r="D467" s="18">
        <f t="shared" si="104"/>
        <v>8630.52</v>
      </c>
      <c r="E467" s="18">
        <f t="shared" si="104"/>
        <v>6679.06</v>
      </c>
      <c r="F467" s="18">
        <f t="shared" si="104"/>
        <v>4994.72</v>
      </c>
      <c r="G467" s="18">
        <f t="shared" si="104"/>
        <v>3947.44</v>
      </c>
      <c r="H467" s="19">
        <f t="shared" si="104"/>
        <v>3207.03</v>
      </c>
    </row>
    <row r="468" spans="1:8" hidden="1" x14ac:dyDescent="0.15">
      <c r="A468" s="13">
        <v>67</v>
      </c>
      <c r="B468" s="17"/>
      <c r="C468" s="18">
        <f t="shared" si="104"/>
        <v>6438.97</v>
      </c>
      <c r="D468" s="18">
        <f t="shared" si="104"/>
        <v>9592.4700000000012</v>
      </c>
      <c r="E468" s="18">
        <f t="shared" si="104"/>
        <v>7424.77</v>
      </c>
      <c r="F468" s="18">
        <f t="shared" si="104"/>
        <v>5551.22</v>
      </c>
      <c r="G468" s="18">
        <f t="shared" si="104"/>
        <v>4389.99</v>
      </c>
      <c r="H468" s="19">
        <f t="shared" si="104"/>
        <v>3564.25</v>
      </c>
    </row>
    <row r="469" spans="1:8" hidden="1" x14ac:dyDescent="0.15">
      <c r="A469" s="13">
        <v>68</v>
      </c>
      <c r="B469" s="17"/>
      <c r="C469" s="18">
        <f t="shared" si="104"/>
        <v>7084.51</v>
      </c>
      <c r="D469" s="18">
        <f t="shared" si="104"/>
        <v>10552.83</v>
      </c>
      <c r="E469" s="18">
        <f t="shared" si="104"/>
        <v>8167.8300000000008</v>
      </c>
      <c r="F469" s="18">
        <f t="shared" si="104"/>
        <v>6108.7800000000007</v>
      </c>
      <c r="G469" s="18">
        <f t="shared" si="104"/>
        <v>4830.95</v>
      </c>
      <c r="H469" s="19">
        <f t="shared" si="104"/>
        <v>3922</v>
      </c>
    </row>
    <row r="470" spans="1:8" hidden="1" x14ac:dyDescent="0.15">
      <c r="A470" s="13">
        <v>69</v>
      </c>
      <c r="B470" s="17"/>
      <c r="C470" s="18">
        <f t="shared" si="104"/>
        <v>7406.22</v>
      </c>
      <c r="D470" s="18">
        <f t="shared" si="104"/>
        <v>11033.54</v>
      </c>
      <c r="E470" s="18">
        <f t="shared" si="104"/>
        <v>8540.42</v>
      </c>
      <c r="F470" s="18">
        <f t="shared" si="104"/>
        <v>6385.4400000000005</v>
      </c>
      <c r="G470" s="18">
        <f t="shared" si="104"/>
        <v>5050.37</v>
      </c>
      <c r="H470" s="19">
        <f t="shared" si="104"/>
        <v>4102.7300000000005</v>
      </c>
    </row>
    <row r="471" spans="1:8" hidden="1" x14ac:dyDescent="0.15">
      <c r="A471" s="13">
        <v>70</v>
      </c>
      <c r="B471" s="17"/>
      <c r="C471" s="18">
        <f t="shared" si="104"/>
        <v>7564.1600000000008</v>
      </c>
      <c r="D471" s="18">
        <f t="shared" si="104"/>
        <v>11174.52</v>
      </c>
      <c r="E471" s="18">
        <f t="shared" si="104"/>
        <v>8676.630000000001</v>
      </c>
      <c r="F471" s="18">
        <f t="shared" si="104"/>
        <v>6484.02</v>
      </c>
      <c r="G471" s="18">
        <f t="shared" si="104"/>
        <v>5145.2400000000007</v>
      </c>
      <c r="H471" s="19">
        <f t="shared" si="104"/>
        <v>4156.79</v>
      </c>
    </row>
    <row r="472" spans="1:8" hidden="1" x14ac:dyDescent="0.15">
      <c r="A472" s="13">
        <v>71</v>
      </c>
      <c r="B472" s="17"/>
      <c r="C472" s="18">
        <f t="shared" si="104"/>
        <v>8511.8000000000011</v>
      </c>
      <c r="D472" s="18">
        <f t="shared" si="104"/>
        <v>12574.78</v>
      </c>
      <c r="E472" s="18">
        <f t="shared" si="104"/>
        <v>9763.66</v>
      </c>
      <c r="F472" s="18">
        <f t="shared" si="104"/>
        <v>7296.51</v>
      </c>
      <c r="G472" s="18">
        <f t="shared" si="104"/>
        <v>5791.84</v>
      </c>
      <c r="H472" s="19">
        <f t="shared" si="104"/>
        <v>4677.25</v>
      </c>
    </row>
    <row r="473" spans="1:8" hidden="1" x14ac:dyDescent="0.15">
      <c r="A473" s="13">
        <v>72</v>
      </c>
      <c r="B473" s="17"/>
      <c r="C473" s="18">
        <f t="shared" ref="C473:H481" si="105">+C440*$L$2</f>
        <v>9456.7900000000009</v>
      </c>
      <c r="D473" s="18">
        <f t="shared" si="105"/>
        <v>13975.570000000002</v>
      </c>
      <c r="E473" s="18">
        <f t="shared" si="105"/>
        <v>10853.34</v>
      </c>
      <c r="F473" s="18">
        <f t="shared" si="105"/>
        <v>8110.59</v>
      </c>
      <c r="G473" s="18">
        <f t="shared" si="105"/>
        <v>6436.3200000000006</v>
      </c>
      <c r="H473" s="19">
        <f t="shared" si="105"/>
        <v>5199.3</v>
      </c>
    </row>
    <row r="474" spans="1:8" hidden="1" x14ac:dyDescent="0.15">
      <c r="A474" s="13">
        <v>73</v>
      </c>
      <c r="B474" s="17"/>
      <c r="C474" s="18">
        <f t="shared" si="105"/>
        <v>10404.43</v>
      </c>
      <c r="D474" s="18">
        <f t="shared" si="105"/>
        <v>15374.240000000002</v>
      </c>
      <c r="E474" s="18">
        <f t="shared" si="105"/>
        <v>11940.900000000001</v>
      </c>
      <c r="F474" s="18">
        <f t="shared" si="105"/>
        <v>8923.08</v>
      </c>
      <c r="G474" s="18">
        <f t="shared" si="105"/>
        <v>7082.39</v>
      </c>
      <c r="H474" s="19">
        <f t="shared" si="105"/>
        <v>5721.35</v>
      </c>
    </row>
    <row r="475" spans="1:8" hidden="1" x14ac:dyDescent="0.15">
      <c r="A475" s="13">
        <v>74</v>
      </c>
      <c r="B475" s="17"/>
      <c r="C475" s="18">
        <f t="shared" si="105"/>
        <v>11350.480000000001</v>
      </c>
      <c r="D475" s="18">
        <f t="shared" si="105"/>
        <v>16774.5</v>
      </c>
      <c r="E475" s="18">
        <f t="shared" si="105"/>
        <v>13026.87</v>
      </c>
      <c r="F475" s="18">
        <f t="shared" si="105"/>
        <v>9735.0400000000009</v>
      </c>
      <c r="G475" s="18">
        <f t="shared" si="105"/>
        <v>7727.93</v>
      </c>
      <c r="H475" s="19">
        <f t="shared" si="105"/>
        <v>6242.87</v>
      </c>
    </row>
    <row r="476" spans="1:8" hidden="1" x14ac:dyDescent="0.15">
      <c r="A476" s="13">
        <v>75</v>
      </c>
      <c r="B476" s="17" t="s">
        <v>12</v>
      </c>
      <c r="C476" s="18">
        <f t="shared" si="105"/>
        <v>12395.11</v>
      </c>
      <c r="D476" s="18">
        <f t="shared" si="105"/>
        <v>18349.66</v>
      </c>
      <c r="E476" s="18">
        <f t="shared" si="105"/>
        <v>14526.240000000002</v>
      </c>
      <c r="F476" s="18">
        <f t="shared" si="105"/>
        <v>11167.1</v>
      </c>
      <c r="G476" s="18">
        <f t="shared" si="105"/>
        <v>8460.92</v>
      </c>
      <c r="H476" s="19">
        <f t="shared" si="105"/>
        <v>7163.4800000000005</v>
      </c>
    </row>
    <row r="477" spans="1:8" hidden="1" x14ac:dyDescent="0.15">
      <c r="A477" s="13">
        <v>1</v>
      </c>
      <c r="B477" s="17" t="s">
        <v>13</v>
      </c>
      <c r="C477" s="18">
        <f t="shared" si="105"/>
        <v>508.8</v>
      </c>
      <c r="D477" s="18">
        <f t="shared" si="105"/>
        <v>833.16000000000008</v>
      </c>
      <c r="E477" s="18">
        <f t="shared" si="105"/>
        <v>594.13</v>
      </c>
      <c r="F477" s="18">
        <f t="shared" si="105"/>
        <v>469.58000000000004</v>
      </c>
      <c r="G477" s="18">
        <f t="shared" si="105"/>
        <v>415.52000000000004</v>
      </c>
      <c r="H477" s="19">
        <f t="shared" si="105"/>
        <v>301.57</v>
      </c>
    </row>
    <row r="478" spans="1:8" hidden="1" x14ac:dyDescent="0.15">
      <c r="A478" s="13">
        <v>2</v>
      </c>
      <c r="B478" s="17" t="s">
        <v>1</v>
      </c>
      <c r="C478" s="18">
        <f t="shared" si="105"/>
        <v>783.34</v>
      </c>
      <c r="D478" s="18">
        <f t="shared" si="105"/>
        <v>1360.51</v>
      </c>
      <c r="E478" s="18">
        <f t="shared" si="105"/>
        <v>937.04000000000008</v>
      </c>
      <c r="F478" s="18">
        <f t="shared" si="105"/>
        <v>743.06000000000006</v>
      </c>
      <c r="G478" s="18">
        <f t="shared" si="105"/>
        <v>660.38</v>
      </c>
      <c r="H478" s="19">
        <f t="shared" si="105"/>
        <v>443.61</v>
      </c>
    </row>
    <row r="479" spans="1:8" hidden="1" x14ac:dyDescent="0.15">
      <c r="A479" s="13">
        <v>3</v>
      </c>
      <c r="B479" s="17" t="s">
        <v>14</v>
      </c>
      <c r="C479" s="18">
        <f t="shared" si="105"/>
        <v>1142.1500000000001</v>
      </c>
      <c r="D479" s="18">
        <f t="shared" si="105"/>
        <v>1991.21</v>
      </c>
      <c r="E479" s="18">
        <f t="shared" si="105"/>
        <v>1367.4</v>
      </c>
      <c r="F479" s="18">
        <f t="shared" si="105"/>
        <v>1085.44</v>
      </c>
      <c r="G479" s="18">
        <f t="shared" si="105"/>
        <v>955.59</v>
      </c>
      <c r="H479" s="19">
        <f t="shared" si="105"/>
        <v>672.57</v>
      </c>
    </row>
    <row r="480" spans="1:8" hidden="1" x14ac:dyDescent="0.15">
      <c r="A480" s="13">
        <v>1</v>
      </c>
      <c r="B480" s="17" t="s">
        <v>3</v>
      </c>
      <c r="C480" s="18">
        <f t="shared" si="105"/>
        <v>119.25</v>
      </c>
      <c r="D480" s="18">
        <f t="shared" si="105"/>
        <v>119.25</v>
      </c>
      <c r="E480" s="18">
        <f t="shared" si="105"/>
        <v>119.25</v>
      </c>
      <c r="F480" s="18">
        <f t="shared" si="105"/>
        <v>119.25</v>
      </c>
      <c r="G480" s="18">
        <f t="shared" si="105"/>
        <v>119.25</v>
      </c>
      <c r="H480" s="19">
        <f t="shared" si="105"/>
        <v>119.25</v>
      </c>
    </row>
    <row r="481" spans="1:24" ht="14" hidden="1" thickBot="1" x14ac:dyDescent="0.2">
      <c r="A481" s="23">
        <v>1</v>
      </c>
      <c r="B481" s="24" t="s">
        <v>2</v>
      </c>
      <c r="C481" s="25">
        <f t="shared" si="105"/>
        <v>132.5</v>
      </c>
      <c r="D481" s="25">
        <f t="shared" si="105"/>
        <v>159</v>
      </c>
      <c r="E481" s="25">
        <f t="shared" si="105"/>
        <v>159</v>
      </c>
      <c r="F481" s="25">
        <f t="shared" si="105"/>
        <v>159</v>
      </c>
      <c r="G481" s="25">
        <f t="shared" si="105"/>
        <v>159</v>
      </c>
      <c r="H481" s="26">
        <f t="shared" si="105"/>
        <v>159</v>
      </c>
    </row>
    <row r="482" spans="1:24" ht="14" hidden="1" thickBot="1" x14ac:dyDescent="0.2"/>
    <row r="483" spans="1:24" ht="18" hidden="1" x14ac:dyDescent="0.2">
      <c r="A483" s="280" t="s">
        <v>122</v>
      </c>
      <c r="B483" s="281"/>
      <c r="C483" s="281"/>
      <c r="D483" s="281"/>
      <c r="E483" s="281"/>
      <c r="F483" s="281"/>
      <c r="G483" s="281"/>
      <c r="H483" s="282"/>
    </row>
    <row r="484" spans="1:24" ht="18" hidden="1" x14ac:dyDescent="0.2">
      <c r="A484" s="277" t="s">
        <v>17</v>
      </c>
      <c r="B484" s="278"/>
      <c r="C484" s="278"/>
      <c r="D484" s="278"/>
      <c r="E484" s="278"/>
      <c r="F484" s="278"/>
      <c r="G484" s="278"/>
      <c r="H484" s="279"/>
      <c r="I484" s="29" t="s">
        <v>124</v>
      </c>
    </row>
    <row r="485" spans="1:24" hidden="1" x14ac:dyDescent="0.15">
      <c r="A485" s="275" t="s">
        <v>0</v>
      </c>
      <c r="B485" s="276"/>
      <c r="C485" s="276"/>
      <c r="D485" s="276"/>
      <c r="E485" s="276"/>
      <c r="F485" s="276"/>
      <c r="G485" s="276"/>
      <c r="H485" s="2"/>
      <c r="L485" s="29" t="s">
        <v>128</v>
      </c>
    </row>
    <row r="486" spans="1:24" hidden="1" x14ac:dyDescent="0.15">
      <c r="A486" s="3" t="s">
        <v>4</v>
      </c>
      <c r="B486" s="4" t="s">
        <v>4</v>
      </c>
      <c r="C486" s="15" t="s">
        <v>58</v>
      </c>
      <c r="D486" s="28" t="s">
        <v>59</v>
      </c>
      <c r="E486" s="28" t="s">
        <v>60</v>
      </c>
      <c r="F486" s="28" t="s">
        <v>61</v>
      </c>
      <c r="G486" s="28" t="s">
        <v>62</v>
      </c>
      <c r="H486" s="2" t="s">
        <v>63</v>
      </c>
      <c r="L486" s="15" t="s">
        <v>58</v>
      </c>
      <c r="M486" s="28" t="s">
        <v>59</v>
      </c>
      <c r="N486" s="28" t="s">
        <v>60</v>
      </c>
      <c r="O486" s="28" t="s">
        <v>61</v>
      </c>
      <c r="P486" s="28" t="s">
        <v>62</v>
      </c>
      <c r="Q486" s="2" t="s">
        <v>63</v>
      </c>
      <c r="T486" s="1" t="s">
        <v>59</v>
      </c>
      <c r="U486" s="1" t="s">
        <v>60</v>
      </c>
      <c r="V486" s="1" t="s">
        <v>61</v>
      </c>
      <c r="W486" s="1" t="s">
        <v>62</v>
      </c>
      <c r="X486" s="1" t="s">
        <v>63</v>
      </c>
    </row>
    <row r="487" spans="1:24" ht="14" hidden="1" x14ac:dyDescent="0.15">
      <c r="A487" s="3">
        <v>18</v>
      </c>
      <c r="B487" s="5"/>
      <c r="C487" s="18">
        <f>L487*$L$6</f>
        <v>0</v>
      </c>
      <c r="D487" s="6">
        <f>T487</f>
        <v>2725.95</v>
      </c>
      <c r="E487" s="6">
        <f t="shared" ref="E487:H487" si="106">U487</f>
        <v>2112.25</v>
      </c>
      <c r="F487" s="6">
        <f t="shared" si="106"/>
        <v>1380.3999999999999</v>
      </c>
      <c r="G487" s="6">
        <f t="shared" si="106"/>
        <v>1013.1999999999999</v>
      </c>
      <c r="H487" s="6">
        <f t="shared" si="106"/>
        <v>712.3</v>
      </c>
      <c r="J487" s="11"/>
      <c r="K487" s="11"/>
      <c r="L487" s="18"/>
      <c r="M487" s="222">
        <v>3207</v>
      </c>
      <c r="N487" s="222">
        <v>2485</v>
      </c>
      <c r="O487" s="222">
        <v>1624</v>
      </c>
      <c r="P487" s="222">
        <v>1192</v>
      </c>
      <c r="Q487" s="222">
        <v>838</v>
      </c>
      <c r="T487" s="116">
        <f>(M487)*0.85</f>
        <v>2725.95</v>
      </c>
      <c r="U487" s="116">
        <f t="shared" ref="U487:X487" si="107">(N487)*0.85</f>
        <v>2112.25</v>
      </c>
      <c r="V487" s="116">
        <f t="shared" si="107"/>
        <v>1380.3999999999999</v>
      </c>
      <c r="W487" s="116">
        <f t="shared" si="107"/>
        <v>1013.1999999999999</v>
      </c>
      <c r="X487" s="116">
        <f t="shared" si="107"/>
        <v>712.3</v>
      </c>
    </row>
    <row r="488" spans="1:24" ht="14" hidden="1" x14ac:dyDescent="0.15">
      <c r="A488" s="3">
        <v>19</v>
      </c>
      <c r="B488" s="5"/>
      <c r="C488" s="18">
        <f t="shared" ref="C488:C510" si="108">L488*$L$6</f>
        <v>0</v>
      </c>
      <c r="D488" s="6">
        <f t="shared" ref="D488:D550" si="109">T488</f>
        <v>2780.35</v>
      </c>
      <c r="E488" s="6">
        <f t="shared" ref="E488:E550" si="110">U488</f>
        <v>2139.4499999999998</v>
      </c>
      <c r="F488" s="6">
        <f t="shared" ref="F488:F550" si="111">V488</f>
        <v>1406.75</v>
      </c>
      <c r="G488" s="6">
        <f t="shared" ref="G488:G550" si="112">W488</f>
        <v>1013.1999999999999</v>
      </c>
      <c r="H488" s="6">
        <f t="shared" ref="H488:H550" si="113">X488</f>
        <v>734.4</v>
      </c>
      <c r="J488" s="11"/>
      <c r="K488" s="11"/>
      <c r="L488" s="18"/>
      <c r="M488" s="222">
        <v>3271</v>
      </c>
      <c r="N488" s="222">
        <v>2517</v>
      </c>
      <c r="O488" s="222">
        <v>1655</v>
      </c>
      <c r="P488" s="222">
        <v>1192</v>
      </c>
      <c r="Q488" s="222">
        <v>864</v>
      </c>
      <c r="T488" s="116">
        <f t="shared" ref="T488:T549" si="114">(M488)*0.85</f>
        <v>2780.35</v>
      </c>
      <c r="U488" s="116">
        <f t="shared" ref="U488:U549" si="115">(N488)*0.85</f>
        <v>2139.4499999999998</v>
      </c>
      <c r="V488" s="116">
        <f t="shared" ref="V488:V549" si="116">(O488)*0.85</f>
        <v>1406.75</v>
      </c>
      <c r="W488" s="116">
        <f t="shared" ref="W488:W549" si="117">(P488)*0.85</f>
        <v>1013.1999999999999</v>
      </c>
      <c r="X488" s="116">
        <f t="shared" ref="X488:X549" si="118">(Q488)*0.85</f>
        <v>734.4</v>
      </c>
    </row>
    <row r="489" spans="1:24" ht="14" hidden="1" x14ac:dyDescent="0.15">
      <c r="A489" s="3">
        <v>20</v>
      </c>
      <c r="B489" s="5"/>
      <c r="C489" s="18">
        <f t="shared" si="108"/>
        <v>0</v>
      </c>
      <c r="D489" s="6">
        <f t="shared" si="109"/>
        <v>2805</v>
      </c>
      <c r="E489" s="6">
        <f t="shared" si="110"/>
        <v>2191.2999999999997</v>
      </c>
      <c r="F489" s="6">
        <f t="shared" si="111"/>
        <v>1433.1</v>
      </c>
      <c r="G489" s="6">
        <f t="shared" si="112"/>
        <v>1040.3999999999999</v>
      </c>
      <c r="H489" s="6">
        <f t="shared" si="113"/>
        <v>734.4</v>
      </c>
      <c r="J489" s="11"/>
      <c r="K489" s="11"/>
      <c r="L489" s="18"/>
      <c r="M489" s="222">
        <v>3300</v>
      </c>
      <c r="N489" s="222">
        <v>2578</v>
      </c>
      <c r="O489" s="222">
        <v>1686</v>
      </c>
      <c r="P489" s="222">
        <v>1224</v>
      </c>
      <c r="Q489" s="222">
        <v>864</v>
      </c>
      <c r="T489" s="116">
        <f t="shared" si="114"/>
        <v>2805</v>
      </c>
      <c r="U489" s="116">
        <f t="shared" si="115"/>
        <v>2191.2999999999997</v>
      </c>
      <c r="V489" s="116">
        <f t="shared" si="116"/>
        <v>1433.1</v>
      </c>
      <c r="W489" s="116">
        <f t="shared" si="117"/>
        <v>1040.3999999999999</v>
      </c>
      <c r="X489" s="116">
        <f t="shared" si="118"/>
        <v>734.4</v>
      </c>
    </row>
    <row r="490" spans="1:24" ht="14" hidden="1" x14ac:dyDescent="0.15">
      <c r="A490" s="3">
        <v>21</v>
      </c>
      <c r="B490" s="5"/>
      <c r="C490" s="18">
        <f t="shared" si="108"/>
        <v>0</v>
      </c>
      <c r="D490" s="6">
        <f t="shared" si="109"/>
        <v>2859.4</v>
      </c>
      <c r="E490" s="6">
        <f t="shared" si="110"/>
        <v>2248.25</v>
      </c>
      <c r="F490" s="6">
        <f t="shared" si="111"/>
        <v>1458.6</v>
      </c>
      <c r="G490" s="6">
        <f t="shared" si="112"/>
        <v>1065.05</v>
      </c>
      <c r="H490" s="6">
        <f t="shared" si="113"/>
        <v>761.6</v>
      </c>
      <c r="J490" s="11"/>
      <c r="K490" s="11"/>
      <c r="L490" s="18"/>
      <c r="M490" s="222">
        <v>3364</v>
      </c>
      <c r="N490" s="222">
        <v>2645</v>
      </c>
      <c r="O490" s="222">
        <v>1716</v>
      </c>
      <c r="P490" s="222">
        <v>1253</v>
      </c>
      <c r="Q490" s="222">
        <v>896</v>
      </c>
      <c r="T490" s="116">
        <f t="shared" si="114"/>
        <v>2859.4</v>
      </c>
      <c r="U490" s="116">
        <f t="shared" si="115"/>
        <v>2248.25</v>
      </c>
      <c r="V490" s="116">
        <f t="shared" si="116"/>
        <v>1458.6</v>
      </c>
      <c r="W490" s="116">
        <f t="shared" si="117"/>
        <v>1065.05</v>
      </c>
      <c r="X490" s="116">
        <f t="shared" si="118"/>
        <v>761.6</v>
      </c>
    </row>
    <row r="491" spans="1:24" ht="14" hidden="1" x14ac:dyDescent="0.15">
      <c r="A491" s="3">
        <v>22</v>
      </c>
      <c r="B491" s="5"/>
      <c r="C491" s="18">
        <f t="shared" si="108"/>
        <v>0</v>
      </c>
      <c r="D491" s="6">
        <f t="shared" si="109"/>
        <v>2915.5</v>
      </c>
      <c r="E491" s="6">
        <f t="shared" si="110"/>
        <v>2300.9499999999998</v>
      </c>
      <c r="F491" s="6">
        <f t="shared" si="111"/>
        <v>1484.95</v>
      </c>
      <c r="G491" s="6">
        <f t="shared" si="112"/>
        <v>1090.55</v>
      </c>
      <c r="H491" s="6">
        <f t="shared" si="113"/>
        <v>761.6</v>
      </c>
      <c r="J491" s="11"/>
      <c r="K491" s="11"/>
      <c r="L491" s="18"/>
      <c r="M491" s="222">
        <v>3430</v>
      </c>
      <c r="N491" s="222">
        <v>2707</v>
      </c>
      <c r="O491" s="222">
        <v>1747</v>
      </c>
      <c r="P491" s="222">
        <v>1283</v>
      </c>
      <c r="Q491" s="222">
        <v>896</v>
      </c>
      <c r="T491" s="116">
        <f t="shared" si="114"/>
        <v>2915.5</v>
      </c>
      <c r="U491" s="116">
        <f t="shared" si="115"/>
        <v>2300.9499999999998</v>
      </c>
      <c r="V491" s="116">
        <f t="shared" si="116"/>
        <v>1484.95</v>
      </c>
      <c r="W491" s="116">
        <f t="shared" si="117"/>
        <v>1090.55</v>
      </c>
      <c r="X491" s="116">
        <f t="shared" si="118"/>
        <v>761.6</v>
      </c>
    </row>
    <row r="492" spans="1:24" ht="14" hidden="1" x14ac:dyDescent="0.15">
      <c r="A492" s="3">
        <v>23</v>
      </c>
      <c r="B492" s="5"/>
      <c r="C492" s="18">
        <f t="shared" si="108"/>
        <v>0</v>
      </c>
      <c r="D492" s="6">
        <f t="shared" si="109"/>
        <v>2940.15</v>
      </c>
      <c r="E492" s="6">
        <f t="shared" si="110"/>
        <v>2324.75</v>
      </c>
      <c r="F492" s="6">
        <f t="shared" si="111"/>
        <v>1508.75</v>
      </c>
      <c r="G492" s="6">
        <f t="shared" si="112"/>
        <v>1090.55</v>
      </c>
      <c r="H492" s="6">
        <f t="shared" si="113"/>
        <v>788.8</v>
      </c>
      <c r="J492" s="11"/>
      <c r="K492" s="11"/>
      <c r="L492" s="18"/>
      <c r="M492" s="222">
        <v>3459</v>
      </c>
      <c r="N492" s="222">
        <v>2735</v>
      </c>
      <c r="O492" s="222">
        <v>1775</v>
      </c>
      <c r="P492" s="222">
        <v>1283</v>
      </c>
      <c r="Q492" s="222">
        <v>928</v>
      </c>
      <c r="T492" s="116">
        <f t="shared" si="114"/>
        <v>2940.15</v>
      </c>
      <c r="U492" s="116">
        <f t="shared" si="115"/>
        <v>2324.75</v>
      </c>
      <c r="V492" s="116">
        <f t="shared" si="116"/>
        <v>1508.75</v>
      </c>
      <c r="W492" s="116">
        <f t="shared" si="117"/>
        <v>1090.55</v>
      </c>
      <c r="X492" s="116">
        <f t="shared" si="118"/>
        <v>788.8</v>
      </c>
    </row>
    <row r="493" spans="1:24" ht="14" hidden="1" x14ac:dyDescent="0.15">
      <c r="A493" s="3">
        <v>24</v>
      </c>
      <c r="B493" s="5"/>
      <c r="C493" s="18">
        <f t="shared" si="108"/>
        <v>0</v>
      </c>
      <c r="D493" s="6">
        <f t="shared" si="109"/>
        <v>2992.85</v>
      </c>
      <c r="E493" s="6">
        <f t="shared" si="110"/>
        <v>2380.85</v>
      </c>
      <c r="F493" s="6">
        <f t="shared" si="111"/>
        <v>1563.1499999999999</v>
      </c>
      <c r="G493" s="6">
        <f t="shared" si="112"/>
        <v>1115.2</v>
      </c>
      <c r="H493" s="6">
        <f t="shared" si="113"/>
        <v>810.9</v>
      </c>
      <c r="J493" s="11"/>
      <c r="K493" s="11"/>
      <c r="L493" s="18"/>
      <c r="M493" s="222">
        <v>3521</v>
      </c>
      <c r="N493" s="222">
        <v>2801</v>
      </c>
      <c r="O493" s="222">
        <v>1839</v>
      </c>
      <c r="P493" s="222">
        <v>1312</v>
      </c>
      <c r="Q493" s="222">
        <v>954</v>
      </c>
      <c r="T493" s="116">
        <f t="shared" si="114"/>
        <v>2992.85</v>
      </c>
      <c r="U493" s="116">
        <f t="shared" si="115"/>
        <v>2380.85</v>
      </c>
      <c r="V493" s="116">
        <f t="shared" si="116"/>
        <v>1563.1499999999999</v>
      </c>
      <c r="W493" s="116">
        <f t="shared" si="117"/>
        <v>1115.2</v>
      </c>
      <c r="X493" s="116">
        <f t="shared" si="118"/>
        <v>810.9</v>
      </c>
    </row>
    <row r="494" spans="1:24" ht="14" hidden="1" x14ac:dyDescent="0.15">
      <c r="A494" s="3">
        <v>25</v>
      </c>
      <c r="B494" s="5"/>
      <c r="C494" s="18">
        <f t="shared" si="108"/>
        <v>0</v>
      </c>
      <c r="D494" s="6">
        <f t="shared" si="109"/>
        <v>3047.25</v>
      </c>
      <c r="E494" s="6">
        <f t="shared" si="110"/>
        <v>2432.6999999999998</v>
      </c>
      <c r="F494" s="6">
        <f t="shared" si="111"/>
        <v>1587.8</v>
      </c>
      <c r="G494" s="6">
        <f t="shared" si="112"/>
        <v>1142.3999999999999</v>
      </c>
      <c r="H494" s="6">
        <f t="shared" si="113"/>
        <v>810.9</v>
      </c>
      <c r="J494" s="11"/>
      <c r="K494" s="11"/>
      <c r="L494" s="18"/>
      <c r="M494" s="222">
        <v>3585</v>
      </c>
      <c r="N494" s="222">
        <v>2862</v>
      </c>
      <c r="O494" s="222">
        <v>1868</v>
      </c>
      <c r="P494" s="222">
        <v>1344</v>
      </c>
      <c r="Q494" s="222">
        <v>954</v>
      </c>
      <c r="T494" s="116">
        <f t="shared" si="114"/>
        <v>3047.25</v>
      </c>
      <c r="U494" s="116">
        <f t="shared" si="115"/>
        <v>2432.6999999999998</v>
      </c>
      <c r="V494" s="116">
        <f t="shared" si="116"/>
        <v>1587.8</v>
      </c>
      <c r="W494" s="116">
        <f t="shared" si="117"/>
        <v>1142.3999999999999</v>
      </c>
      <c r="X494" s="116">
        <f t="shared" si="118"/>
        <v>810.9</v>
      </c>
    </row>
    <row r="495" spans="1:24" ht="14" hidden="1" x14ac:dyDescent="0.15">
      <c r="A495" s="3">
        <v>26</v>
      </c>
      <c r="B495" s="5"/>
      <c r="C495" s="18">
        <f t="shared" si="108"/>
        <v>0</v>
      </c>
      <c r="D495" s="6">
        <f t="shared" si="109"/>
        <v>3101.65</v>
      </c>
      <c r="E495" s="6">
        <f t="shared" si="110"/>
        <v>2486.25</v>
      </c>
      <c r="F495" s="6">
        <f t="shared" si="111"/>
        <v>1614.1499999999999</v>
      </c>
      <c r="G495" s="6">
        <f t="shared" si="112"/>
        <v>1165.3499999999999</v>
      </c>
      <c r="H495" s="6">
        <f t="shared" si="113"/>
        <v>838.1</v>
      </c>
      <c r="J495" s="11"/>
      <c r="K495" s="11"/>
      <c r="L495" s="18"/>
      <c r="M495" s="222">
        <v>3649</v>
      </c>
      <c r="N495" s="222">
        <v>2925</v>
      </c>
      <c r="O495" s="222">
        <v>1899</v>
      </c>
      <c r="P495" s="222">
        <v>1371</v>
      </c>
      <c r="Q495" s="222">
        <v>986</v>
      </c>
      <c r="T495" s="116">
        <f t="shared" si="114"/>
        <v>3101.65</v>
      </c>
      <c r="U495" s="116">
        <f t="shared" si="115"/>
        <v>2486.25</v>
      </c>
      <c r="V495" s="116">
        <f t="shared" si="116"/>
        <v>1614.1499999999999</v>
      </c>
      <c r="W495" s="116">
        <f t="shared" si="117"/>
        <v>1165.3499999999999</v>
      </c>
      <c r="X495" s="116">
        <f t="shared" si="118"/>
        <v>838.1</v>
      </c>
    </row>
    <row r="496" spans="1:24" ht="14" hidden="1" x14ac:dyDescent="0.15">
      <c r="A496" s="3">
        <v>27</v>
      </c>
      <c r="B496" s="5"/>
      <c r="C496" s="18">
        <f t="shared" si="108"/>
        <v>0</v>
      </c>
      <c r="D496" s="6">
        <f t="shared" si="109"/>
        <v>3127.15</v>
      </c>
      <c r="E496" s="6">
        <f t="shared" si="110"/>
        <v>2538.9499999999998</v>
      </c>
      <c r="F496" s="6">
        <f t="shared" si="111"/>
        <v>1642.2</v>
      </c>
      <c r="G496" s="6">
        <f t="shared" si="112"/>
        <v>1191.7</v>
      </c>
      <c r="H496" s="6">
        <f t="shared" si="113"/>
        <v>838.1</v>
      </c>
      <c r="J496" s="11"/>
      <c r="K496" s="11"/>
      <c r="L496" s="18"/>
      <c r="M496" s="222">
        <v>3679</v>
      </c>
      <c r="N496" s="222">
        <v>2987</v>
      </c>
      <c r="O496" s="222">
        <v>1932</v>
      </c>
      <c r="P496" s="222">
        <v>1402</v>
      </c>
      <c r="Q496" s="222">
        <v>986</v>
      </c>
      <c r="T496" s="116">
        <f t="shared" si="114"/>
        <v>3127.15</v>
      </c>
      <c r="U496" s="116">
        <f t="shared" si="115"/>
        <v>2538.9499999999998</v>
      </c>
      <c r="V496" s="116">
        <f t="shared" si="116"/>
        <v>1642.2</v>
      </c>
      <c r="W496" s="116">
        <f t="shared" si="117"/>
        <v>1191.7</v>
      </c>
      <c r="X496" s="116">
        <f t="shared" si="118"/>
        <v>838.1</v>
      </c>
    </row>
    <row r="497" spans="1:24" ht="14" hidden="1" x14ac:dyDescent="0.15">
      <c r="A497" s="3">
        <v>28</v>
      </c>
      <c r="B497" s="5"/>
      <c r="C497" s="18">
        <f t="shared" si="108"/>
        <v>0</v>
      </c>
      <c r="D497" s="6">
        <f t="shared" si="109"/>
        <v>3206.2</v>
      </c>
      <c r="E497" s="6">
        <f t="shared" si="110"/>
        <v>2593.35</v>
      </c>
      <c r="F497" s="6">
        <f t="shared" si="111"/>
        <v>1665.1499999999999</v>
      </c>
      <c r="G497" s="6">
        <f t="shared" si="112"/>
        <v>1216.3499999999999</v>
      </c>
      <c r="H497" s="6">
        <f t="shared" si="113"/>
        <v>861.9</v>
      </c>
      <c r="J497" s="11"/>
      <c r="K497" s="11"/>
      <c r="L497" s="18"/>
      <c r="M497" s="222">
        <v>3772</v>
      </c>
      <c r="N497" s="222">
        <v>3051</v>
      </c>
      <c r="O497" s="222">
        <v>1959</v>
      </c>
      <c r="P497" s="222">
        <v>1431</v>
      </c>
      <c r="Q497" s="222">
        <v>1014</v>
      </c>
      <c r="T497" s="116">
        <f t="shared" si="114"/>
        <v>3206.2</v>
      </c>
      <c r="U497" s="116">
        <f t="shared" si="115"/>
        <v>2593.35</v>
      </c>
      <c r="V497" s="116">
        <f t="shared" si="116"/>
        <v>1665.1499999999999</v>
      </c>
      <c r="W497" s="116">
        <f t="shared" si="117"/>
        <v>1216.3499999999999</v>
      </c>
      <c r="X497" s="116">
        <f t="shared" si="118"/>
        <v>861.9</v>
      </c>
    </row>
    <row r="498" spans="1:24" ht="14" hidden="1" x14ac:dyDescent="0.15">
      <c r="A498" s="3">
        <v>29</v>
      </c>
      <c r="B498" s="5"/>
      <c r="C498" s="18">
        <f t="shared" si="108"/>
        <v>0</v>
      </c>
      <c r="D498" s="6">
        <f t="shared" si="109"/>
        <v>3260.6</v>
      </c>
      <c r="E498" s="6">
        <f t="shared" si="110"/>
        <v>2646.9</v>
      </c>
      <c r="F498" s="6">
        <f t="shared" si="111"/>
        <v>1717.85</v>
      </c>
      <c r="G498" s="6">
        <f t="shared" si="112"/>
        <v>1241</v>
      </c>
      <c r="H498" s="6">
        <f t="shared" si="113"/>
        <v>885.69999999999993</v>
      </c>
      <c r="J498" s="11"/>
      <c r="K498" s="11"/>
      <c r="L498" s="18"/>
      <c r="M498" s="222">
        <v>3836</v>
      </c>
      <c r="N498" s="222">
        <v>3114</v>
      </c>
      <c r="O498" s="222">
        <v>2021</v>
      </c>
      <c r="P498" s="222">
        <v>1460</v>
      </c>
      <c r="Q498" s="222">
        <v>1042</v>
      </c>
      <c r="T498" s="116">
        <f t="shared" si="114"/>
        <v>3260.6</v>
      </c>
      <c r="U498" s="116">
        <f t="shared" si="115"/>
        <v>2646.9</v>
      </c>
      <c r="V498" s="116">
        <f t="shared" si="116"/>
        <v>1717.85</v>
      </c>
      <c r="W498" s="116">
        <f t="shared" si="117"/>
        <v>1241</v>
      </c>
      <c r="X498" s="116">
        <f t="shared" si="118"/>
        <v>885.69999999999993</v>
      </c>
    </row>
    <row r="499" spans="1:24" ht="14" hidden="1" x14ac:dyDescent="0.15">
      <c r="A499" s="3">
        <v>30</v>
      </c>
      <c r="B499" s="5"/>
      <c r="C499" s="18">
        <f t="shared" si="108"/>
        <v>0</v>
      </c>
      <c r="D499" s="6">
        <f t="shared" si="109"/>
        <v>3341.35</v>
      </c>
      <c r="E499" s="6">
        <f t="shared" si="110"/>
        <v>2725.95</v>
      </c>
      <c r="F499" s="6">
        <f t="shared" si="111"/>
        <v>1770.55</v>
      </c>
      <c r="G499" s="6">
        <f t="shared" si="112"/>
        <v>1268.2</v>
      </c>
      <c r="H499" s="6">
        <f t="shared" si="113"/>
        <v>913.75</v>
      </c>
      <c r="J499" s="11"/>
      <c r="K499" s="11"/>
      <c r="L499" s="18"/>
      <c r="M499" s="222">
        <v>3931</v>
      </c>
      <c r="N499" s="222">
        <v>3207</v>
      </c>
      <c r="O499" s="222">
        <v>2083</v>
      </c>
      <c r="P499" s="222">
        <v>1492</v>
      </c>
      <c r="Q499" s="222">
        <v>1075</v>
      </c>
      <c r="T499" s="116">
        <f t="shared" si="114"/>
        <v>3341.35</v>
      </c>
      <c r="U499" s="116">
        <f t="shared" si="115"/>
        <v>2725.95</v>
      </c>
      <c r="V499" s="116">
        <f t="shared" si="116"/>
        <v>1770.55</v>
      </c>
      <c r="W499" s="116">
        <f t="shared" si="117"/>
        <v>1268.2</v>
      </c>
      <c r="X499" s="116">
        <f t="shared" si="118"/>
        <v>913.75</v>
      </c>
    </row>
    <row r="500" spans="1:24" ht="14" hidden="1" x14ac:dyDescent="0.15">
      <c r="A500" s="3">
        <v>31</v>
      </c>
      <c r="B500" s="5"/>
      <c r="C500" s="18">
        <f t="shared" si="108"/>
        <v>0</v>
      </c>
      <c r="D500" s="6">
        <f t="shared" si="109"/>
        <v>3393.2</v>
      </c>
      <c r="E500" s="6">
        <f t="shared" si="110"/>
        <v>2780.35</v>
      </c>
      <c r="F500" s="6">
        <f t="shared" si="111"/>
        <v>1797.75</v>
      </c>
      <c r="G500" s="6">
        <f t="shared" si="112"/>
        <v>1294.55</v>
      </c>
      <c r="H500" s="6">
        <f t="shared" si="113"/>
        <v>913.75</v>
      </c>
      <c r="J500" s="11"/>
      <c r="K500" s="11"/>
      <c r="L500" s="18"/>
      <c r="M500" s="222">
        <v>3992</v>
      </c>
      <c r="N500" s="222">
        <v>3271</v>
      </c>
      <c r="O500" s="222">
        <v>2115</v>
      </c>
      <c r="P500" s="222">
        <v>1523</v>
      </c>
      <c r="Q500" s="222">
        <v>1075</v>
      </c>
      <c r="T500" s="116">
        <f t="shared" si="114"/>
        <v>3393.2</v>
      </c>
      <c r="U500" s="116">
        <f t="shared" si="115"/>
        <v>2780.35</v>
      </c>
      <c r="V500" s="116">
        <f t="shared" si="116"/>
        <v>1797.75</v>
      </c>
      <c r="W500" s="116">
        <f t="shared" si="117"/>
        <v>1294.55</v>
      </c>
      <c r="X500" s="116">
        <f t="shared" si="118"/>
        <v>913.75</v>
      </c>
    </row>
    <row r="501" spans="1:24" ht="14" hidden="1" x14ac:dyDescent="0.15">
      <c r="A501" s="3">
        <v>32</v>
      </c>
      <c r="B501" s="5"/>
      <c r="C501" s="18">
        <f t="shared" si="108"/>
        <v>0</v>
      </c>
      <c r="D501" s="6">
        <f t="shared" si="109"/>
        <v>3473.95</v>
      </c>
      <c r="E501" s="6">
        <f t="shared" si="110"/>
        <v>2859.4</v>
      </c>
      <c r="F501" s="6">
        <f t="shared" si="111"/>
        <v>1849.6</v>
      </c>
      <c r="G501" s="6">
        <f t="shared" si="112"/>
        <v>1317.5</v>
      </c>
      <c r="H501" s="6">
        <f t="shared" si="113"/>
        <v>935.85</v>
      </c>
      <c r="J501" s="11"/>
      <c r="K501" s="11"/>
      <c r="L501" s="18"/>
      <c r="M501" s="222">
        <v>4087</v>
      </c>
      <c r="N501" s="222">
        <v>3364</v>
      </c>
      <c r="O501" s="222">
        <v>2176</v>
      </c>
      <c r="P501" s="222">
        <v>1550</v>
      </c>
      <c r="Q501" s="222">
        <v>1101</v>
      </c>
      <c r="T501" s="116">
        <f t="shared" si="114"/>
        <v>3473.95</v>
      </c>
      <c r="U501" s="116">
        <f t="shared" si="115"/>
        <v>2859.4</v>
      </c>
      <c r="V501" s="116">
        <f t="shared" si="116"/>
        <v>1849.6</v>
      </c>
      <c r="W501" s="116">
        <f t="shared" si="117"/>
        <v>1317.5</v>
      </c>
      <c r="X501" s="116">
        <f t="shared" si="118"/>
        <v>935.85</v>
      </c>
    </row>
    <row r="502" spans="1:24" ht="14" hidden="1" x14ac:dyDescent="0.15">
      <c r="A502" s="3">
        <v>33</v>
      </c>
      <c r="B502" s="5"/>
      <c r="C502" s="18">
        <f t="shared" si="108"/>
        <v>0</v>
      </c>
      <c r="D502" s="6">
        <f t="shared" si="109"/>
        <v>3554.7</v>
      </c>
      <c r="E502" s="6">
        <f t="shared" si="110"/>
        <v>2940.15</v>
      </c>
      <c r="F502" s="6">
        <f t="shared" si="111"/>
        <v>1900.6</v>
      </c>
      <c r="G502" s="6">
        <f t="shared" si="112"/>
        <v>1343.85</v>
      </c>
      <c r="H502" s="6">
        <f t="shared" si="113"/>
        <v>964.75</v>
      </c>
      <c r="J502" s="11"/>
      <c r="K502" s="11"/>
      <c r="L502" s="18"/>
      <c r="M502" s="222">
        <v>4182</v>
      </c>
      <c r="N502" s="222">
        <v>3459</v>
      </c>
      <c r="O502" s="222">
        <v>2236</v>
      </c>
      <c r="P502" s="222">
        <v>1581</v>
      </c>
      <c r="Q502" s="222">
        <v>1135</v>
      </c>
      <c r="T502" s="116">
        <f t="shared" si="114"/>
        <v>3554.7</v>
      </c>
      <c r="U502" s="116">
        <f t="shared" si="115"/>
        <v>2940.15</v>
      </c>
      <c r="V502" s="116">
        <f t="shared" si="116"/>
        <v>1900.6</v>
      </c>
      <c r="W502" s="116">
        <f t="shared" si="117"/>
        <v>1343.85</v>
      </c>
      <c r="X502" s="116">
        <f t="shared" si="118"/>
        <v>964.75</v>
      </c>
    </row>
    <row r="503" spans="1:24" ht="14" hidden="1" x14ac:dyDescent="0.15">
      <c r="A503" s="3">
        <v>34</v>
      </c>
      <c r="B503" s="5"/>
      <c r="C503" s="18">
        <f t="shared" si="108"/>
        <v>0</v>
      </c>
      <c r="D503" s="6">
        <f t="shared" si="109"/>
        <v>3635.45</v>
      </c>
      <c r="E503" s="6">
        <f t="shared" si="110"/>
        <v>3022.6</v>
      </c>
      <c r="F503" s="6">
        <f t="shared" si="111"/>
        <v>1953.3</v>
      </c>
      <c r="G503" s="6">
        <f t="shared" si="112"/>
        <v>1394</v>
      </c>
      <c r="H503" s="6">
        <f t="shared" si="113"/>
        <v>989.4</v>
      </c>
      <c r="J503" s="11"/>
      <c r="K503" s="11"/>
      <c r="L503" s="18"/>
      <c r="M503" s="222">
        <v>4277</v>
      </c>
      <c r="N503" s="222">
        <v>3556</v>
      </c>
      <c r="O503" s="222">
        <v>2298</v>
      </c>
      <c r="P503" s="222">
        <v>1640</v>
      </c>
      <c r="Q503" s="222">
        <v>1164</v>
      </c>
      <c r="T503" s="116">
        <f t="shared" si="114"/>
        <v>3635.45</v>
      </c>
      <c r="U503" s="116">
        <f t="shared" si="115"/>
        <v>3022.6</v>
      </c>
      <c r="V503" s="116">
        <f t="shared" si="116"/>
        <v>1953.3</v>
      </c>
      <c r="W503" s="116">
        <f t="shared" si="117"/>
        <v>1394</v>
      </c>
      <c r="X503" s="116">
        <f t="shared" si="118"/>
        <v>989.4</v>
      </c>
    </row>
    <row r="504" spans="1:24" ht="14" hidden="1" x14ac:dyDescent="0.15">
      <c r="A504" s="3">
        <v>35</v>
      </c>
      <c r="B504" s="5"/>
      <c r="C504" s="18">
        <f t="shared" si="108"/>
        <v>0</v>
      </c>
      <c r="D504" s="6">
        <f t="shared" si="109"/>
        <v>3743.4</v>
      </c>
      <c r="E504" s="6">
        <f t="shared" si="110"/>
        <v>3101.65</v>
      </c>
      <c r="F504" s="6">
        <f t="shared" si="111"/>
        <v>2004.3</v>
      </c>
      <c r="G504" s="6">
        <f t="shared" si="112"/>
        <v>1418.6499999999999</v>
      </c>
      <c r="H504" s="6">
        <f t="shared" si="113"/>
        <v>1013.1999999999999</v>
      </c>
      <c r="J504" s="11"/>
      <c r="K504" s="11"/>
      <c r="L504" s="18"/>
      <c r="M504" s="222">
        <v>4404</v>
      </c>
      <c r="N504" s="222">
        <v>3649</v>
      </c>
      <c r="O504" s="222">
        <v>2358</v>
      </c>
      <c r="P504" s="222">
        <v>1669</v>
      </c>
      <c r="Q504" s="222">
        <v>1192</v>
      </c>
      <c r="T504" s="116">
        <f t="shared" si="114"/>
        <v>3743.4</v>
      </c>
      <c r="U504" s="116">
        <f t="shared" si="115"/>
        <v>3101.65</v>
      </c>
      <c r="V504" s="116">
        <f t="shared" si="116"/>
        <v>2004.3</v>
      </c>
      <c r="W504" s="116">
        <f t="shared" si="117"/>
        <v>1418.6499999999999</v>
      </c>
      <c r="X504" s="116">
        <f t="shared" si="118"/>
        <v>1013.1999999999999</v>
      </c>
    </row>
    <row r="505" spans="1:24" ht="14" hidden="1" x14ac:dyDescent="0.15">
      <c r="A505" s="3">
        <v>36</v>
      </c>
      <c r="B505" s="5"/>
      <c r="C505" s="18">
        <f t="shared" si="108"/>
        <v>0</v>
      </c>
      <c r="D505" s="6">
        <f t="shared" si="109"/>
        <v>3821.6</v>
      </c>
      <c r="E505" s="6">
        <f t="shared" si="110"/>
        <v>3181.5499999999997</v>
      </c>
      <c r="F505" s="6">
        <f t="shared" si="111"/>
        <v>2057</v>
      </c>
      <c r="G505" s="6">
        <f t="shared" si="112"/>
        <v>1467.95</v>
      </c>
      <c r="H505" s="6">
        <f t="shared" si="113"/>
        <v>1040.3999999999999</v>
      </c>
      <c r="J505" s="11"/>
      <c r="K505" s="11"/>
      <c r="L505" s="18"/>
      <c r="M505" s="222">
        <v>4496</v>
      </c>
      <c r="N505" s="222">
        <v>3743</v>
      </c>
      <c r="O505" s="222">
        <v>2420</v>
      </c>
      <c r="P505" s="222">
        <v>1727</v>
      </c>
      <c r="Q505" s="222">
        <v>1224</v>
      </c>
      <c r="T505" s="116">
        <f t="shared" si="114"/>
        <v>3821.6</v>
      </c>
      <c r="U505" s="116">
        <f t="shared" si="115"/>
        <v>3181.5499999999997</v>
      </c>
      <c r="V505" s="116">
        <f t="shared" si="116"/>
        <v>2057</v>
      </c>
      <c r="W505" s="116">
        <f t="shared" si="117"/>
        <v>1467.95</v>
      </c>
      <c r="X505" s="116">
        <f t="shared" si="118"/>
        <v>1040.3999999999999</v>
      </c>
    </row>
    <row r="506" spans="1:24" ht="14" hidden="1" x14ac:dyDescent="0.15">
      <c r="A506" s="3">
        <v>37</v>
      </c>
      <c r="B506" s="5"/>
      <c r="C506" s="18">
        <f t="shared" si="108"/>
        <v>0</v>
      </c>
      <c r="D506" s="6">
        <f t="shared" si="109"/>
        <v>3901.5</v>
      </c>
      <c r="E506" s="6">
        <f t="shared" si="110"/>
        <v>3260.6</v>
      </c>
      <c r="F506" s="6">
        <f t="shared" si="111"/>
        <v>2108.85</v>
      </c>
      <c r="G506" s="6">
        <f t="shared" si="112"/>
        <v>1494.3</v>
      </c>
      <c r="H506" s="6">
        <f t="shared" si="113"/>
        <v>1065.05</v>
      </c>
      <c r="J506" s="11"/>
      <c r="K506" s="11"/>
      <c r="L506" s="18"/>
      <c r="M506" s="222">
        <v>4590</v>
      </c>
      <c r="N506" s="222">
        <v>3836</v>
      </c>
      <c r="O506" s="222">
        <v>2481</v>
      </c>
      <c r="P506" s="222">
        <v>1758</v>
      </c>
      <c r="Q506" s="222">
        <v>1253</v>
      </c>
      <c r="T506" s="116">
        <f t="shared" si="114"/>
        <v>3901.5</v>
      </c>
      <c r="U506" s="116">
        <f t="shared" si="115"/>
        <v>3260.6</v>
      </c>
      <c r="V506" s="116">
        <f t="shared" si="116"/>
        <v>2108.85</v>
      </c>
      <c r="W506" s="116">
        <f t="shared" si="117"/>
        <v>1494.3</v>
      </c>
      <c r="X506" s="116">
        <f t="shared" si="118"/>
        <v>1065.05</v>
      </c>
    </row>
    <row r="507" spans="1:24" ht="14" hidden="1" x14ac:dyDescent="0.15">
      <c r="A507" s="3">
        <v>38</v>
      </c>
      <c r="B507" s="5"/>
      <c r="C507" s="18">
        <f t="shared" si="108"/>
        <v>0</v>
      </c>
      <c r="D507" s="6">
        <f t="shared" si="109"/>
        <v>4008.6</v>
      </c>
      <c r="E507" s="6">
        <f t="shared" si="110"/>
        <v>3367.7</v>
      </c>
      <c r="F507" s="6">
        <f t="shared" si="111"/>
        <v>2188.75</v>
      </c>
      <c r="G507" s="6">
        <f t="shared" si="112"/>
        <v>1544.45</v>
      </c>
      <c r="H507" s="6">
        <f t="shared" si="113"/>
        <v>1090.55</v>
      </c>
      <c r="J507" s="11"/>
      <c r="K507" s="11"/>
      <c r="L507" s="18"/>
      <c r="M507" s="222">
        <v>4716</v>
      </c>
      <c r="N507" s="222">
        <v>3962</v>
      </c>
      <c r="O507" s="222">
        <v>2575</v>
      </c>
      <c r="P507" s="222">
        <v>1817</v>
      </c>
      <c r="Q507" s="222">
        <v>1283</v>
      </c>
      <c r="T507" s="116">
        <f t="shared" si="114"/>
        <v>4008.6</v>
      </c>
      <c r="U507" s="116">
        <f t="shared" si="115"/>
        <v>3367.7</v>
      </c>
      <c r="V507" s="116">
        <f t="shared" si="116"/>
        <v>2188.75</v>
      </c>
      <c r="W507" s="116">
        <f t="shared" si="117"/>
        <v>1544.45</v>
      </c>
      <c r="X507" s="116">
        <f t="shared" si="118"/>
        <v>1090.55</v>
      </c>
    </row>
    <row r="508" spans="1:24" ht="14" hidden="1" x14ac:dyDescent="0.15">
      <c r="A508" s="3">
        <v>39</v>
      </c>
      <c r="B508" s="5"/>
      <c r="C508" s="18">
        <f t="shared" si="108"/>
        <v>0</v>
      </c>
      <c r="D508" s="6">
        <f t="shared" si="109"/>
        <v>4116.55</v>
      </c>
      <c r="E508" s="6">
        <f t="shared" si="110"/>
        <v>3473.95</v>
      </c>
      <c r="F508" s="6">
        <f t="shared" si="111"/>
        <v>2263.5499999999997</v>
      </c>
      <c r="G508" s="6">
        <f t="shared" si="112"/>
        <v>1598</v>
      </c>
      <c r="H508" s="6">
        <f t="shared" si="113"/>
        <v>1115.2</v>
      </c>
      <c r="J508" s="11"/>
      <c r="K508" s="11"/>
      <c r="L508" s="18"/>
      <c r="M508" s="222">
        <v>4843</v>
      </c>
      <c r="N508" s="222">
        <v>4087</v>
      </c>
      <c r="O508" s="222">
        <v>2663</v>
      </c>
      <c r="P508" s="222">
        <v>1880</v>
      </c>
      <c r="Q508" s="222">
        <v>1312</v>
      </c>
      <c r="T508" s="116">
        <f t="shared" si="114"/>
        <v>4116.55</v>
      </c>
      <c r="U508" s="116">
        <f t="shared" si="115"/>
        <v>3473.95</v>
      </c>
      <c r="V508" s="116">
        <f t="shared" si="116"/>
        <v>2263.5499999999997</v>
      </c>
      <c r="W508" s="116">
        <f t="shared" si="117"/>
        <v>1598</v>
      </c>
      <c r="X508" s="116">
        <f t="shared" si="118"/>
        <v>1115.2</v>
      </c>
    </row>
    <row r="509" spans="1:24" ht="14" hidden="1" x14ac:dyDescent="0.15">
      <c r="A509" s="3">
        <v>40</v>
      </c>
      <c r="B509" s="5"/>
      <c r="C509" s="18">
        <f t="shared" si="108"/>
        <v>0</v>
      </c>
      <c r="D509" s="6">
        <f t="shared" si="109"/>
        <v>4249.1499999999996</v>
      </c>
      <c r="E509" s="6">
        <f t="shared" si="110"/>
        <v>3554.7</v>
      </c>
      <c r="F509" s="6">
        <f t="shared" si="111"/>
        <v>2317.9499999999998</v>
      </c>
      <c r="G509" s="6">
        <f t="shared" si="112"/>
        <v>1620.1</v>
      </c>
      <c r="H509" s="6">
        <f t="shared" si="113"/>
        <v>1142.3999999999999</v>
      </c>
      <c r="J509" s="11"/>
      <c r="K509" s="11"/>
      <c r="L509" s="18"/>
      <c r="M509" s="222">
        <v>4999</v>
      </c>
      <c r="N509" s="222">
        <v>4182</v>
      </c>
      <c r="O509" s="222">
        <v>2727</v>
      </c>
      <c r="P509" s="222">
        <v>1906</v>
      </c>
      <c r="Q509" s="222">
        <v>1344</v>
      </c>
      <c r="T509" s="116">
        <f t="shared" si="114"/>
        <v>4249.1499999999996</v>
      </c>
      <c r="U509" s="116">
        <f t="shared" si="115"/>
        <v>3554.7</v>
      </c>
      <c r="V509" s="116">
        <f t="shared" si="116"/>
        <v>2317.9499999999998</v>
      </c>
      <c r="W509" s="116">
        <f t="shared" si="117"/>
        <v>1620.1</v>
      </c>
      <c r="X509" s="116">
        <f t="shared" si="118"/>
        <v>1142.3999999999999</v>
      </c>
    </row>
    <row r="510" spans="1:24" ht="14" hidden="1" x14ac:dyDescent="0.15">
      <c r="A510" s="3">
        <v>41</v>
      </c>
      <c r="B510" s="5"/>
      <c r="C510" s="18">
        <f t="shared" si="108"/>
        <v>0</v>
      </c>
      <c r="D510" s="6">
        <f t="shared" si="109"/>
        <v>4354.55</v>
      </c>
      <c r="E510" s="6">
        <f t="shared" si="110"/>
        <v>3663.5</v>
      </c>
      <c r="F510" s="6">
        <f t="shared" si="111"/>
        <v>2395.2999999999997</v>
      </c>
      <c r="G510" s="6">
        <f t="shared" si="112"/>
        <v>1671.95</v>
      </c>
      <c r="H510" s="6">
        <f t="shared" si="113"/>
        <v>1165.3499999999999</v>
      </c>
      <c r="J510" s="11"/>
      <c r="K510" s="11"/>
      <c r="L510" s="18"/>
      <c r="M510" s="222">
        <v>5123</v>
      </c>
      <c r="N510" s="222">
        <v>4310</v>
      </c>
      <c r="O510" s="222">
        <v>2818</v>
      </c>
      <c r="P510" s="222">
        <v>1967</v>
      </c>
      <c r="Q510" s="222">
        <v>1371</v>
      </c>
      <c r="T510" s="116">
        <f t="shared" si="114"/>
        <v>4354.55</v>
      </c>
      <c r="U510" s="116">
        <f t="shared" si="115"/>
        <v>3663.5</v>
      </c>
      <c r="V510" s="116">
        <f t="shared" si="116"/>
        <v>2395.2999999999997</v>
      </c>
      <c r="W510" s="116">
        <f t="shared" si="117"/>
        <v>1671.95</v>
      </c>
      <c r="X510" s="116">
        <f t="shared" si="118"/>
        <v>1165.3499999999999</v>
      </c>
    </row>
    <row r="511" spans="1:24" ht="14" hidden="1" x14ac:dyDescent="0.15">
      <c r="A511" s="3">
        <v>42</v>
      </c>
      <c r="B511" s="5"/>
      <c r="C511" s="18"/>
      <c r="D511" s="6">
        <f t="shared" si="109"/>
        <v>4463.3499999999995</v>
      </c>
      <c r="E511" s="6">
        <f t="shared" si="110"/>
        <v>3767.2</v>
      </c>
      <c r="F511" s="6">
        <f t="shared" si="111"/>
        <v>2471.7999999999997</v>
      </c>
      <c r="G511" s="6">
        <f t="shared" si="112"/>
        <v>1722.95</v>
      </c>
      <c r="H511" s="6">
        <f t="shared" si="113"/>
        <v>1191.7</v>
      </c>
      <c r="J511" s="11"/>
      <c r="K511" s="11"/>
      <c r="L511" s="18"/>
      <c r="M511" s="222">
        <v>5251</v>
      </c>
      <c r="N511" s="222">
        <v>4432</v>
      </c>
      <c r="O511" s="222">
        <v>2908</v>
      </c>
      <c r="P511" s="222">
        <v>2027</v>
      </c>
      <c r="Q511" s="222">
        <v>1402</v>
      </c>
      <c r="T511" s="116">
        <f t="shared" si="114"/>
        <v>4463.3499999999995</v>
      </c>
      <c r="U511" s="116">
        <f t="shared" si="115"/>
        <v>3767.2</v>
      </c>
      <c r="V511" s="116">
        <f t="shared" si="116"/>
        <v>2471.7999999999997</v>
      </c>
      <c r="W511" s="116">
        <f t="shared" si="117"/>
        <v>1722.95</v>
      </c>
      <c r="X511" s="116">
        <f t="shared" si="118"/>
        <v>1191.7</v>
      </c>
    </row>
    <row r="512" spans="1:24" ht="14" hidden="1" x14ac:dyDescent="0.15">
      <c r="A512" s="3">
        <v>43</v>
      </c>
      <c r="B512" s="5"/>
      <c r="C512" s="18"/>
      <c r="D512" s="6">
        <f t="shared" si="109"/>
        <v>4597.6499999999996</v>
      </c>
      <c r="E512" s="6">
        <f t="shared" si="110"/>
        <v>3901.5</v>
      </c>
      <c r="F512" s="6">
        <f t="shared" si="111"/>
        <v>2550</v>
      </c>
      <c r="G512" s="6">
        <f t="shared" si="112"/>
        <v>1773.1</v>
      </c>
      <c r="H512" s="6">
        <f t="shared" si="113"/>
        <v>1241</v>
      </c>
      <c r="J512" s="11"/>
      <c r="K512" s="11"/>
      <c r="L512" s="18"/>
      <c r="M512" s="222">
        <v>5409</v>
      </c>
      <c r="N512" s="222">
        <v>4590</v>
      </c>
      <c r="O512" s="222">
        <v>3000</v>
      </c>
      <c r="P512" s="222">
        <v>2086</v>
      </c>
      <c r="Q512" s="222">
        <v>1460</v>
      </c>
      <c r="T512" s="116">
        <f t="shared" si="114"/>
        <v>4597.6499999999996</v>
      </c>
      <c r="U512" s="116">
        <f t="shared" si="115"/>
        <v>3901.5</v>
      </c>
      <c r="V512" s="116">
        <f t="shared" si="116"/>
        <v>2550</v>
      </c>
      <c r="W512" s="116">
        <f t="shared" si="117"/>
        <v>1773.1</v>
      </c>
      <c r="X512" s="116">
        <f t="shared" si="118"/>
        <v>1241</v>
      </c>
    </row>
    <row r="513" spans="1:24" ht="14" hidden="1" x14ac:dyDescent="0.15">
      <c r="A513" s="3">
        <v>44</v>
      </c>
      <c r="B513" s="5"/>
      <c r="C513" s="18"/>
      <c r="D513" s="6">
        <f t="shared" si="109"/>
        <v>4730.25</v>
      </c>
      <c r="E513" s="6">
        <f t="shared" si="110"/>
        <v>4008.6</v>
      </c>
      <c r="F513" s="6">
        <f t="shared" si="111"/>
        <v>2653.7</v>
      </c>
      <c r="G513" s="6">
        <f t="shared" si="112"/>
        <v>1824.95</v>
      </c>
      <c r="H513" s="6">
        <f t="shared" si="113"/>
        <v>1268.2</v>
      </c>
      <c r="J513" s="11"/>
      <c r="K513" s="11"/>
      <c r="L513" s="18"/>
      <c r="M513" s="222">
        <v>5565</v>
      </c>
      <c r="N513" s="222">
        <v>4716</v>
      </c>
      <c r="O513" s="222">
        <v>3122</v>
      </c>
      <c r="P513" s="222">
        <v>2147</v>
      </c>
      <c r="Q513" s="222">
        <v>1492</v>
      </c>
      <c r="T513" s="116">
        <f t="shared" si="114"/>
        <v>4730.25</v>
      </c>
      <c r="U513" s="116">
        <f t="shared" si="115"/>
        <v>4008.6</v>
      </c>
      <c r="V513" s="116">
        <f t="shared" si="116"/>
        <v>2653.7</v>
      </c>
      <c r="W513" s="116">
        <f t="shared" si="117"/>
        <v>1824.95</v>
      </c>
      <c r="X513" s="116">
        <f t="shared" si="118"/>
        <v>1268.2</v>
      </c>
    </row>
    <row r="514" spans="1:24" ht="14" hidden="1" x14ac:dyDescent="0.15">
      <c r="A514" s="3">
        <v>45</v>
      </c>
      <c r="B514" s="5"/>
      <c r="C514" s="18"/>
      <c r="D514" s="6">
        <f t="shared" si="109"/>
        <v>4862.8499999999995</v>
      </c>
      <c r="E514" s="6">
        <f t="shared" si="110"/>
        <v>4142.05</v>
      </c>
      <c r="F514" s="6">
        <f t="shared" si="111"/>
        <v>2731.0499999999997</v>
      </c>
      <c r="G514" s="6">
        <f t="shared" si="112"/>
        <v>1876.8</v>
      </c>
      <c r="H514" s="6">
        <f t="shared" si="113"/>
        <v>1317.5</v>
      </c>
      <c r="J514" s="11"/>
      <c r="K514" s="11"/>
      <c r="L514" s="18"/>
      <c r="M514" s="222">
        <v>5721</v>
      </c>
      <c r="N514" s="222">
        <v>4873</v>
      </c>
      <c r="O514" s="222">
        <v>3213</v>
      </c>
      <c r="P514" s="222">
        <v>2208</v>
      </c>
      <c r="Q514" s="222">
        <v>1550</v>
      </c>
      <c r="T514" s="116">
        <f t="shared" si="114"/>
        <v>4862.8499999999995</v>
      </c>
      <c r="U514" s="116">
        <f t="shared" si="115"/>
        <v>4142.05</v>
      </c>
      <c r="V514" s="116">
        <f t="shared" si="116"/>
        <v>2731.0499999999997</v>
      </c>
      <c r="W514" s="116">
        <f t="shared" si="117"/>
        <v>1876.8</v>
      </c>
      <c r="X514" s="116">
        <f t="shared" si="118"/>
        <v>1317.5</v>
      </c>
    </row>
    <row r="515" spans="1:24" ht="14" hidden="1" x14ac:dyDescent="0.15">
      <c r="A515" s="3">
        <v>46</v>
      </c>
      <c r="B515" s="5"/>
      <c r="C515" s="18"/>
      <c r="D515" s="6">
        <f t="shared" si="109"/>
        <v>4998</v>
      </c>
      <c r="E515" s="6">
        <f t="shared" si="110"/>
        <v>4276.3499999999995</v>
      </c>
      <c r="F515" s="6">
        <f t="shared" si="111"/>
        <v>2810.1</v>
      </c>
      <c r="G515" s="6">
        <f t="shared" si="112"/>
        <v>1926.1</v>
      </c>
      <c r="H515" s="6">
        <f t="shared" si="113"/>
        <v>1343.85</v>
      </c>
      <c r="J515" s="11"/>
      <c r="K515" s="11"/>
      <c r="L515" s="18"/>
      <c r="M515" s="222">
        <v>5880</v>
      </c>
      <c r="N515" s="222">
        <v>5031</v>
      </c>
      <c r="O515" s="222">
        <v>3306</v>
      </c>
      <c r="P515" s="222">
        <v>2266</v>
      </c>
      <c r="Q515" s="222">
        <v>1581</v>
      </c>
      <c r="T515" s="116">
        <f t="shared" si="114"/>
        <v>4998</v>
      </c>
      <c r="U515" s="116">
        <f t="shared" si="115"/>
        <v>4276.3499999999995</v>
      </c>
      <c r="V515" s="116">
        <f t="shared" si="116"/>
        <v>2810.1</v>
      </c>
      <c r="W515" s="116">
        <f t="shared" si="117"/>
        <v>1926.1</v>
      </c>
      <c r="X515" s="116">
        <f t="shared" si="118"/>
        <v>1343.85</v>
      </c>
    </row>
    <row r="516" spans="1:24" ht="14" hidden="1" x14ac:dyDescent="0.15">
      <c r="A516" s="3">
        <v>47</v>
      </c>
      <c r="B516" s="5"/>
      <c r="C516" s="18"/>
      <c r="D516" s="6">
        <f t="shared" si="109"/>
        <v>5130.5999999999995</v>
      </c>
      <c r="E516" s="6">
        <f t="shared" si="110"/>
        <v>4383.45</v>
      </c>
      <c r="F516" s="6">
        <f t="shared" si="111"/>
        <v>2914.65</v>
      </c>
      <c r="G516" s="6">
        <f t="shared" si="112"/>
        <v>1976.25</v>
      </c>
      <c r="H516" s="6">
        <f t="shared" si="113"/>
        <v>1369.35</v>
      </c>
      <c r="J516" s="11"/>
      <c r="K516" s="11"/>
      <c r="L516" s="18"/>
      <c r="M516" s="222">
        <v>6036</v>
      </c>
      <c r="N516" s="222">
        <v>5157</v>
      </c>
      <c r="O516" s="222">
        <v>3429</v>
      </c>
      <c r="P516" s="222">
        <v>2325</v>
      </c>
      <c r="Q516" s="222">
        <v>1611</v>
      </c>
      <c r="T516" s="116">
        <f t="shared" si="114"/>
        <v>5130.5999999999995</v>
      </c>
      <c r="U516" s="116">
        <f t="shared" si="115"/>
        <v>4383.45</v>
      </c>
      <c r="V516" s="116">
        <f t="shared" si="116"/>
        <v>2914.65</v>
      </c>
      <c r="W516" s="116">
        <f t="shared" si="117"/>
        <v>1976.25</v>
      </c>
      <c r="X516" s="116">
        <f t="shared" si="118"/>
        <v>1369.35</v>
      </c>
    </row>
    <row r="517" spans="1:24" ht="14" hidden="1" x14ac:dyDescent="0.15">
      <c r="A517" s="3">
        <v>48</v>
      </c>
      <c r="B517" s="5"/>
      <c r="C517" s="18"/>
      <c r="D517" s="6">
        <f t="shared" si="109"/>
        <v>5343.95</v>
      </c>
      <c r="E517" s="6">
        <f t="shared" si="110"/>
        <v>4569.5999999999995</v>
      </c>
      <c r="F517" s="6">
        <f t="shared" si="111"/>
        <v>3043.85</v>
      </c>
      <c r="G517" s="6">
        <f t="shared" si="112"/>
        <v>2051.9</v>
      </c>
      <c r="H517" s="6">
        <f t="shared" si="113"/>
        <v>1418.6499999999999</v>
      </c>
      <c r="J517" s="11"/>
      <c r="K517" s="11"/>
      <c r="L517" s="18"/>
      <c r="M517" s="222">
        <v>6287</v>
      </c>
      <c r="N517" s="222">
        <v>5376</v>
      </c>
      <c r="O517" s="222">
        <v>3581</v>
      </c>
      <c r="P517" s="222">
        <v>2414</v>
      </c>
      <c r="Q517" s="222">
        <v>1669</v>
      </c>
      <c r="T517" s="116">
        <f t="shared" si="114"/>
        <v>5343.95</v>
      </c>
      <c r="U517" s="116">
        <f t="shared" si="115"/>
        <v>4569.5999999999995</v>
      </c>
      <c r="V517" s="116">
        <f t="shared" si="116"/>
        <v>3043.85</v>
      </c>
      <c r="W517" s="116">
        <f t="shared" si="117"/>
        <v>2051.9</v>
      </c>
      <c r="X517" s="116">
        <f t="shared" si="118"/>
        <v>1418.6499999999999</v>
      </c>
    </row>
    <row r="518" spans="1:24" ht="14" hidden="1" x14ac:dyDescent="0.15">
      <c r="A518" s="3">
        <v>49</v>
      </c>
      <c r="B518" s="5"/>
      <c r="C518" s="18"/>
      <c r="D518" s="6">
        <f t="shared" si="109"/>
        <v>5530.95</v>
      </c>
      <c r="E518" s="6">
        <f t="shared" si="110"/>
        <v>4730.25</v>
      </c>
      <c r="F518" s="6">
        <f t="shared" si="111"/>
        <v>3149.25</v>
      </c>
      <c r="G518" s="6">
        <f t="shared" si="112"/>
        <v>2130.1</v>
      </c>
      <c r="H518" s="6">
        <f t="shared" si="113"/>
        <v>1467.95</v>
      </c>
      <c r="J518" s="11"/>
      <c r="K518" s="11"/>
      <c r="L518" s="18"/>
      <c r="M518" s="222">
        <v>6507</v>
      </c>
      <c r="N518" s="222">
        <v>5565</v>
      </c>
      <c r="O518" s="222">
        <v>3705</v>
      </c>
      <c r="P518" s="222">
        <v>2506</v>
      </c>
      <c r="Q518" s="222">
        <v>1727</v>
      </c>
      <c r="T518" s="116">
        <f t="shared" si="114"/>
        <v>5530.95</v>
      </c>
      <c r="U518" s="116">
        <f t="shared" si="115"/>
        <v>4730.25</v>
      </c>
      <c r="V518" s="116">
        <f t="shared" si="116"/>
        <v>3149.25</v>
      </c>
      <c r="W518" s="116">
        <f t="shared" si="117"/>
        <v>2130.1</v>
      </c>
      <c r="X518" s="116">
        <f t="shared" si="118"/>
        <v>1467.95</v>
      </c>
    </row>
    <row r="519" spans="1:24" ht="14" hidden="1" x14ac:dyDescent="0.15">
      <c r="A519" s="3">
        <v>50</v>
      </c>
      <c r="B519" s="5"/>
      <c r="C519" s="18"/>
      <c r="D519" s="6">
        <f t="shared" si="109"/>
        <v>5718.8</v>
      </c>
      <c r="E519" s="6">
        <f t="shared" si="110"/>
        <v>4890.8999999999996</v>
      </c>
      <c r="F519" s="6">
        <f t="shared" si="111"/>
        <v>3279.2999999999997</v>
      </c>
      <c r="G519" s="6">
        <f t="shared" si="112"/>
        <v>2203.1999999999998</v>
      </c>
      <c r="H519" s="6">
        <f t="shared" si="113"/>
        <v>1494.3</v>
      </c>
      <c r="J519" s="11"/>
      <c r="K519" s="11"/>
      <c r="L519" s="18"/>
      <c r="M519" s="222">
        <v>6728</v>
      </c>
      <c r="N519" s="222">
        <v>5754</v>
      </c>
      <c r="O519" s="222">
        <v>3858</v>
      </c>
      <c r="P519" s="222">
        <v>2592</v>
      </c>
      <c r="Q519" s="222">
        <v>1758</v>
      </c>
      <c r="T519" s="116">
        <f t="shared" si="114"/>
        <v>5718.8</v>
      </c>
      <c r="U519" s="116">
        <f t="shared" si="115"/>
        <v>4890.8999999999996</v>
      </c>
      <c r="V519" s="116">
        <f t="shared" si="116"/>
        <v>3279.2999999999997</v>
      </c>
      <c r="W519" s="116">
        <f t="shared" si="117"/>
        <v>2203.1999999999998</v>
      </c>
      <c r="X519" s="116">
        <f t="shared" si="118"/>
        <v>1494.3</v>
      </c>
    </row>
    <row r="520" spans="1:24" ht="14" hidden="1" x14ac:dyDescent="0.15">
      <c r="A520" s="3">
        <v>51</v>
      </c>
      <c r="B520" s="5"/>
      <c r="C520" s="18"/>
      <c r="D520" s="6">
        <f t="shared" si="109"/>
        <v>5904.95</v>
      </c>
      <c r="E520" s="6">
        <f t="shared" si="110"/>
        <v>5075.3499999999995</v>
      </c>
      <c r="F520" s="6">
        <f t="shared" si="111"/>
        <v>3410.2</v>
      </c>
      <c r="G520" s="6">
        <f t="shared" si="112"/>
        <v>2279.6999999999998</v>
      </c>
      <c r="H520" s="6">
        <f t="shared" si="113"/>
        <v>1544.45</v>
      </c>
      <c r="J520" s="11"/>
      <c r="K520" s="11"/>
      <c r="L520" s="18"/>
      <c r="M520" s="222">
        <v>6947</v>
      </c>
      <c r="N520" s="222">
        <v>5971</v>
      </c>
      <c r="O520" s="222">
        <v>4012</v>
      </c>
      <c r="P520" s="222">
        <v>2682</v>
      </c>
      <c r="Q520" s="222">
        <v>1817</v>
      </c>
      <c r="T520" s="116">
        <f t="shared" si="114"/>
        <v>5904.95</v>
      </c>
      <c r="U520" s="116">
        <f t="shared" si="115"/>
        <v>5075.3499999999995</v>
      </c>
      <c r="V520" s="116">
        <f t="shared" si="116"/>
        <v>3410.2</v>
      </c>
      <c r="W520" s="116">
        <f t="shared" si="117"/>
        <v>2279.6999999999998</v>
      </c>
      <c r="X520" s="116">
        <f t="shared" si="118"/>
        <v>1544.45</v>
      </c>
    </row>
    <row r="521" spans="1:24" ht="14" hidden="1" x14ac:dyDescent="0.15">
      <c r="A521" s="3">
        <v>52</v>
      </c>
      <c r="B521" s="5"/>
      <c r="C521" s="18"/>
      <c r="D521" s="6">
        <f t="shared" si="109"/>
        <v>6091.95</v>
      </c>
      <c r="E521" s="6">
        <f t="shared" si="110"/>
        <v>5236.8499999999995</v>
      </c>
      <c r="F521" s="6">
        <f t="shared" si="111"/>
        <v>3513.0499999999997</v>
      </c>
      <c r="G521" s="6">
        <f t="shared" si="112"/>
        <v>2355.35</v>
      </c>
      <c r="H521" s="6">
        <f t="shared" si="113"/>
        <v>1598</v>
      </c>
      <c r="J521" s="11"/>
      <c r="K521" s="11"/>
      <c r="L521" s="18"/>
      <c r="M521" s="222">
        <v>7167</v>
      </c>
      <c r="N521" s="222">
        <v>6161</v>
      </c>
      <c r="O521" s="222">
        <v>4133</v>
      </c>
      <c r="P521" s="222">
        <v>2771</v>
      </c>
      <c r="Q521" s="222">
        <v>1880</v>
      </c>
      <c r="T521" s="116">
        <f t="shared" si="114"/>
        <v>6091.95</v>
      </c>
      <c r="U521" s="116">
        <f t="shared" si="115"/>
        <v>5236.8499999999995</v>
      </c>
      <c r="V521" s="116">
        <f t="shared" si="116"/>
        <v>3513.0499999999997</v>
      </c>
      <c r="W521" s="116">
        <f t="shared" si="117"/>
        <v>2355.35</v>
      </c>
      <c r="X521" s="116">
        <f t="shared" si="118"/>
        <v>1598</v>
      </c>
    </row>
    <row r="522" spans="1:24" ht="14" hidden="1" x14ac:dyDescent="0.15">
      <c r="A522" s="3">
        <v>53</v>
      </c>
      <c r="B522" s="5"/>
      <c r="C522" s="18"/>
      <c r="D522" s="6">
        <f t="shared" si="109"/>
        <v>6333.3499999999995</v>
      </c>
      <c r="E522" s="6">
        <f t="shared" si="110"/>
        <v>5450.2</v>
      </c>
      <c r="F522" s="6">
        <f t="shared" si="111"/>
        <v>3668.6</v>
      </c>
      <c r="G522" s="6">
        <f t="shared" si="112"/>
        <v>2431.85</v>
      </c>
      <c r="H522" s="6">
        <f t="shared" si="113"/>
        <v>1647.3</v>
      </c>
      <c r="J522" s="11"/>
      <c r="K522" s="11"/>
      <c r="L522" s="18"/>
      <c r="M522" s="222">
        <v>7451</v>
      </c>
      <c r="N522" s="222">
        <v>6412</v>
      </c>
      <c r="O522" s="222">
        <v>4316</v>
      </c>
      <c r="P522" s="222">
        <v>2861</v>
      </c>
      <c r="Q522" s="222">
        <v>1938</v>
      </c>
      <c r="T522" s="116">
        <f t="shared" si="114"/>
        <v>6333.3499999999995</v>
      </c>
      <c r="U522" s="116">
        <f t="shared" si="115"/>
        <v>5450.2</v>
      </c>
      <c r="V522" s="116">
        <f t="shared" si="116"/>
        <v>3668.6</v>
      </c>
      <c r="W522" s="116">
        <f t="shared" si="117"/>
        <v>2431.85</v>
      </c>
      <c r="X522" s="116">
        <f t="shared" si="118"/>
        <v>1647.3</v>
      </c>
    </row>
    <row r="523" spans="1:24" ht="14" hidden="1" x14ac:dyDescent="0.15">
      <c r="A523" s="3">
        <v>54</v>
      </c>
      <c r="B523" s="5"/>
      <c r="C523" s="18"/>
      <c r="D523" s="6">
        <f t="shared" si="109"/>
        <v>6573.05</v>
      </c>
      <c r="E523" s="6">
        <f t="shared" si="110"/>
        <v>5666.0999999999995</v>
      </c>
      <c r="F523" s="6">
        <f t="shared" si="111"/>
        <v>3825.85</v>
      </c>
      <c r="G523" s="6">
        <f t="shared" si="112"/>
        <v>2530.4499999999998</v>
      </c>
      <c r="H523" s="6">
        <f t="shared" si="113"/>
        <v>1671.95</v>
      </c>
      <c r="J523" s="11"/>
      <c r="K523" s="11"/>
      <c r="L523" s="18"/>
      <c r="M523" s="222">
        <v>7733</v>
      </c>
      <c r="N523" s="222">
        <v>6666</v>
      </c>
      <c r="O523" s="222">
        <v>4501</v>
      </c>
      <c r="P523" s="222">
        <v>2977</v>
      </c>
      <c r="Q523" s="222">
        <v>1967</v>
      </c>
      <c r="T523" s="116">
        <f t="shared" si="114"/>
        <v>6573.05</v>
      </c>
      <c r="U523" s="116">
        <f t="shared" si="115"/>
        <v>5666.0999999999995</v>
      </c>
      <c r="V523" s="116">
        <f t="shared" si="116"/>
        <v>3825.85</v>
      </c>
      <c r="W523" s="116">
        <f t="shared" si="117"/>
        <v>2530.4499999999998</v>
      </c>
      <c r="X523" s="116">
        <f t="shared" si="118"/>
        <v>1671.95</v>
      </c>
    </row>
    <row r="524" spans="1:24" ht="14" hidden="1" x14ac:dyDescent="0.15">
      <c r="A524" s="3">
        <v>55</v>
      </c>
      <c r="B524" s="5"/>
      <c r="C524" s="18"/>
      <c r="D524" s="6">
        <f t="shared" si="109"/>
        <v>6813.5999999999995</v>
      </c>
      <c r="E524" s="6">
        <f t="shared" si="110"/>
        <v>5880.3</v>
      </c>
      <c r="F524" s="6">
        <f t="shared" si="111"/>
        <v>3980.5499999999997</v>
      </c>
      <c r="G524" s="6">
        <f t="shared" si="112"/>
        <v>2607.7999999999997</v>
      </c>
      <c r="H524" s="6">
        <f t="shared" si="113"/>
        <v>1722.95</v>
      </c>
      <c r="J524" s="11"/>
      <c r="K524" s="11"/>
      <c r="L524" s="18"/>
      <c r="M524" s="222">
        <v>8016</v>
      </c>
      <c r="N524" s="222">
        <v>6918</v>
      </c>
      <c r="O524" s="222">
        <v>4683</v>
      </c>
      <c r="P524" s="222">
        <v>3068</v>
      </c>
      <c r="Q524" s="222">
        <v>2027</v>
      </c>
      <c r="T524" s="116">
        <f t="shared" si="114"/>
        <v>6813.5999999999995</v>
      </c>
      <c r="U524" s="116">
        <f t="shared" si="115"/>
        <v>5880.3</v>
      </c>
      <c r="V524" s="116">
        <f t="shared" si="116"/>
        <v>3980.5499999999997</v>
      </c>
      <c r="W524" s="116">
        <f t="shared" si="117"/>
        <v>2607.7999999999997</v>
      </c>
      <c r="X524" s="116">
        <f t="shared" si="118"/>
        <v>1722.95</v>
      </c>
    </row>
    <row r="525" spans="1:24" ht="14" hidden="1" x14ac:dyDescent="0.15">
      <c r="A525" s="3">
        <v>56</v>
      </c>
      <c r="B525" s="5"/>
      <c r="C525" s="18"/>
      <c r="D525" s="6">
        <f t="shared" si="109"/>
        <v>7053.3</v>
      </c>
      <c r="E525" s="6">
        <f t="shared" si="110"/>
        <v>6091.95</v>
      </c>
      <c r="F525" s="6">
        <f t="shared" si="111"/>
        <v>4136.95</v>
      </c>
      <c r="G525" s="6">
        <f t="shared" si="112"/>
        <v>2708.95</v>
      </c>
      <c r="H525" s="6">
        <f t="shared" si="113"/>
        <v>1773.1</v>
      </c>
      <c r="J525" s="11"/>
      <c r="K525" s="11"/>
      <c r="L525" s="18"/>
      <c r="M525" s="222">
        <v>8298</v>
      </c>
      <c r="N525" s="222">
        <v>7167</v>
      </c>
      <c r="O525" s="222">
        <v>4867</v>
      </c>
      <c r="P525" s="222">
        <v>3187</v>
      </c>
      <c r="Q525" s="222">
        <v>2086</v>
      </c>
      <c r="T525" s="116">
        <f t="shared" si="114"/>
        <v>7053.3</v>
      </c>
      <c r="U525" s="116">
        <f t="shared" si="115"/>
        <v>6091.95</v>
      </c>
      <c r="V525" s="116">
        <f t="shared" si="116"/>
        <v>4136.95</v>
      </c>
      <c r="W525" s="116">
        <f t="shared" si="117"/>
        <v>2708.95</v>
      </c>
      <c r="X525" s="116">
        <f t="shared" si="118"/>
        <v>1773.1</v>
      </c>
    </row>
    <row r="526" spans="1:24" ht="14" hidden="1" x14ac:dyDescent="0.15">
      <c r="A526" s="3">
        <v>57</v>
      </c>
      <c r="B526" s="5"/>
      <c r="C526" s="18"/>
      <c r="D526" s="6">
        <f t="shared" si="109"/>
        <v>7294.7</v>
      </c>
      <c r="E526" s="6">
        <f t="shared" si="110"/>
        <v>6305.3</v>
      </c>
      <c r="F526" s="6">
        <f t="shared" si="111"/>
        <v>4292.5</v>
      </c>
      <c r="G526" s="6">
        <f t="shared" si="112"/>
        <v>2811.7999999999997</v>
      </c>
      <c r="H526" s="6">
        <f t="shared" si="113"/>
        <v>1824.95</v>
      </c>
      <c r="J526" s="11"/>
      <c r="K526" s="11"/>
      <c r="L526" s="18"/>
      <c r="M526" s="222">
        <v>8582</v>
      </c>
      <c r="N526" s="222">
        <v>7418</v>
      </c>
      <c r="O526" s="222">
        <v>5050</v>
      </c>
      <c r="P526" s="222">
        <v>3308</v>
      </c>
      <c r="Q526" s="222">
        <v>2147</v>
      </c>
      <c r="T526" s="116">
        <f t="shared" si="114"/>
        <v>7294.7</v>
      </c>
      <c r="U526" s="116">
        <f t="shared" si="115"/>
        <v>6305.3</v>
      </c>
      <c r="V526" s="116">
        <f t="shared" si="116"/>
        <v>4292.5</v>
      </c>
      <c r="W526" s="116">
        <f t="shared" si="117"/>
        <v>2811.7999999999997</v>
      </c>
      <c r="X526" s="116">
        <f t="shared" si="118"/>
        <v>1824.95</v>
      </c>
    </row>
    <row r="527" spans="1:24" ht="14" hidden="1" x14ac:dyDescent="0.15">
      <c r="A527" s="3">
        <v>58</v>
      </c>
      <c r="B527" s="5"/>
      <c r="C527" s="18"/>
      <c r="D527" s="6">
        <f t="shared" si="109"/>
        <v>7615.15</v>
      </c>
      <c r="E527" s="6">
        <f t="shared" si="110"/>
        <v>6573.05</v>
      </c>
      <c r="F527" s="6">
        <f t="shared" si="111"/>
        <v>4527.0999999999995</v>
      </c>
      <c r="G527" s="6">
        <f t="shared" si="112"/>
        <v>2912.1</v>
      </c>
      <c r="H527" s="6">
        <f t="shared" si="113"/>
        <v>1876.8</v>
      </c>
      <c r="J527" s="11"/>
      <c r="K527" s="11"/>
      <c r="L527" s="18"/>
      <c r="M527" s="222">
        <v>8959</v>
      </c>
      <c r="N527" s="222">
        <v>7733</v>
      </c>
      <c r="O527" s="222">
        <v>5326</v>
      </c>
      <c r="P527" s="222">
        <v>3426</v>
      </c>
      <c r="Q527" s="222">
        <v>2208</v>
      </c>
      <c r="T527" s="116">
        <f t="shared" si="114"/>
        <v>7615.15</v>
      </c>
      <c r="U527" s="116">
        <f t="shared" si="115"/>
        <v>6573.05</v>
      </c>
      <c r="V527" s="116">
        <f t="shared" si="116"/>
        <v>4527.0999999999995</v>
      </c>
      <c r="W527" s="116">
        <f t="shared" si="117"/>
        <v>2912.1</v>
      </c>
      <c r="X527" s="116">
        <f t="shared" si="118"/>
        <v>1876.8</v>
      </c>
    </row>
    <row r="528" spans="1:24" ht="14" hidden="1" x14ac:dyDescent="0.15">
      <c r="A528" s="3">
        <v>59</v>
      </c>
      <c r="B528" s="5"/>
      <c r="C528" s="18"/>
      <c r="D528" s="6">
        <f t="shared" si="109"/>
        <v>7907.55</v>
      </c>
      <c r="E528" s="6">
        <f t="shared" si="110"/>
        <v>6838.25</v>
      </c>
      <c r="F528" s="6">
        <f t="shared" si="111"/>
        <v>4735.3499999999995</v>
      </c>
      <c r="G528" s="6">
        <f t="shared" si="112"/>
        <v>3037.9</v>
      </c>
      <c r="H528" s="6">
        <f t="shared" si="113"/>
        <v>1926.1</v>
      </c>
      <c r="J528" s="11"/>
      <c r="K528" s="11"/>
      <c r="L528" s="18"/>
      <c r="M528" s="222">
        <v>9303</v>
      </c>
      <c r="N528" s="222">
        <v>8045</v>
      </c>
      <c r="O528" s="222">
        <v>5571</v>
      </c>
      <c r="P528" s="222">
        <v>3574</v>
      </c>
      <c r="Q528" s="222">
        <v>2266</v>
      </c>
      <c r="T528" s="116">
        <f t="shared" si="114"/>
        <v>7907.55</v>
      </c>
      <c r="U528" s="116">
        <f t="shared" si="115"/>
        <v>6838.25</v>
      </c>
      <c r="V528" s="116">
        <f t="shared" si="116"/>
        <v>4735.3499999999995</v>
      </c>
      <c r="W528" s="116">
        <f t="shared" si="117"/>
        <v>3037.9</v>
      </c>
      <c r="X528" s="116">
        <f t="shared" si="118"/>
        <v>1926.1</v>
      </c>
    </row>
    <row r="529" spans="1:24" ht="14" hidden="1" x14ac:dyDescent="0.15">
      <c r="A529" s="3">
        <v>60</v>
      </c>
      <c r="B529" s="5"/>
      <c r="C529" s="18"/>
      <c r="D529" s="6">
        <f t="shared" si="109"/>
        <v>8230.5499999999993</v>
      </c>
      <c r="E529" s="6">
        <f t="shared" si="110"/>
        <v>7134.9</v>
      </c>
      <c r="F529" s="6">
        <f t="shared" si="111"/>
        <v>4942.75</v>
      </c>
      <c r="G529" s="6">
        <f t="shared" si="112"/>
        <v>3165.4</v>
      </c>
      <c r="H529" s="6">
        <f t="shared" si="113"/>
        <v>2001.75</v>
      </c>
      <c r="J529" s="11"/>
      <c r="K529" s="11"/>
      <c r="L529" s="18"/>
      <c r="M529" s="222">
        <v>9683</v>
      </c>
      <c r="N529" s="222">
        <v>8394</v>
      </c>
      <c r="O529" s="222">
        <v>5815</v>
      </c>
      <c r="P529" s="222">
        <v>3724</v>
      </c>
      <c r="Q529" s="222">
        <v>2355</v>
      </c>
      <c r="T529" s="116">
        <f t="shared" si="114"/>
        <v>8230.5499999999993</v>
      </c>
      <c r="U529" s="116">
        <f t="shared" si="115"/>
        <v>7134.9</v>
      </c>
      <c r="V529" s="116">
        <f t="shared" si="116"/>
        <v>4942.75</v>
      </c>
      <c r="W529" s="116">
        <f t="shared" si="117"/>
        <v>3165.4</v>
      </c>
      <c r="X529" s="116">
        <f t="shared" si="118"/>
        <v>2001.75</v>
      </c>
    </row>
    <row r="530" spans="1:24" ht="14" hidden="1" x14ac:dyDescent="0.15">
      <c r="A530" s="3">
        <v>61</v>
      </c>
      <c r="B530" s="5"/>
      <c r="C530" s="18"/>
      <c r="D530" s="6">
        <f t="shared" si="109"/>
        <v>8683.6</v>
      </c>
      <c r="E530" s="6">
        <f t="shared" si="110"/>
        <v>7507.2</v>
      </c>
      <c r="F530" s="6">
        <f t="shared" si="111"/>
        <v>5230.05</v>
      </c>
      <c r="G530" s="6">
        <f t="shared" si="112"/>
        <v>3317.5499999999997</v>
      </c>
      <c r="H530" s="6">
        <f t="shared" si="113"/>
        <v>2051.9</v>
      </c>
      <c r="J530" s="11"/>
      <c r="K530" s="11"/>
      <c r="L530" s="18"/>
      <c r="M530" s="222">
        <v>10216</v>
      </c>
      <c r="N530" s="222">
        <v>8832</v>
      </c>
      <c r="O530" s="222">
        <v>6153</v>
      </c>
      <c r="P530" s="222">
        <v>3903</v>
      </c>
      <c r="Q530" s="222">
        <v>2414</v>
      </c>
      <c r="T530" s="116">
        <f t="shared" si="114"/>
        <v>8683.6</v>
      </c>
      <c r="U530" s="116">
        <f t="shared" si="115"/>
        <v>7507.2</v>
      </c>
      <c r="V530" s="116">
        <f t="shared" si="116"/>
        <v>5230.05</v>
      </c>
      <c r="W530" s="116">
        <f t="shared" si="117"/>
        <v>3317.5499999999997</v>
      </c>
      <c r="X530" s="116">
        <f t="shared" si="118"/>
        <v>2051.9</v>
      </c>
    </row>
    <row r="531" spans="1:24" ht="14" hidden="1" x14ac:dyDescent="0.15">
      <c r="A531" s="3">
        <v>62</v>
      </c>
      <c r="B531" s="5"/>
      <c r="C531" s="18"/>
      <c r="D531" s="6">
        <f t="shared" si="109"/>
        <v>9270.9499999999989</v>
      </c>
      <c r="E531" s="6">
        <f t="shared" si="110"/>
        <v>8040.15</v>
      </c>
      <c r="F531" s="6">
        <f t="shared" si="111"/>
        <v>5619.3499999999995</v>
      </c>
      <c r="G531" s="6">
        <f t="shared" si="112"/>
        <v>3546.2</v>
      </c>
      <c r="H531" s="6">
        <f t="shared" si="113"/>
        <v>2152.1999999999998</v>
      </c>
      <c r="J531" s="11"/>
      <c r="K531" s="11"/>
      <c r="L531" s="18"/>
      <c r="M531" s="222">
        <v>10907</v>
      </c>
      <c r="N531" s="222">
        <v>9459</v>
      </c>
      <c r="O531" s="222">
        <v>6611</v>
      </c>
      <c r="P531" s="222">
        <v>4172</v>
      </c>
      <c r="Q531" s="222">
        <v>2532</v>
      </c>
      <c r="T531" s="116">
        <f t="shared" si="114"/>
        <v>9270.9499999999989</v>
      </c>
      <c r="U531" s="116">
        <f t="shared" si="115"/>
        <v>8040.15</v>
      </c>
      <c r="V531" s="116">
        <f t="shared" si="116"/>
        <v>5619.3499999999995</v>
      </c>
      <c r="W531" s="116">
        <f t="shared" si="117"/>
        <v>3546.2</v>
      </c>
      <c r="X531" s="116">
        <f t="shared" si="118"/>
        <v>2152.1999999999998</v>
      </c>
    </row>
    <row r="532" spans="1:24" ht="14" hidden="1" x14ac:dyDescent="0.15">
      <c r="A532" s="3">
        <v>63</v>
      </c>
      <c r="B532" s="5"/>
      <c r="C532" s="18"/>
      <c r="D532" s="6">
        <f t="shared" si="109"/>
        <v>10150.699999999999</v>
      </c>
      <c r="E532" s="6">
        <f t="shared" si="110"/>
        <v>8791.5499999999993</v>
      </c>
      <c r="F532" s="6">
        <f t="shared" si="111"/>
        <v>6166.75</v>
      </c>
      <c r="G532" s="6">
        <f t="shared" si="112"/>
        <v>3872.6</v>
      </c>
      <c r="H532" s="6">
        <f t="shared" si="113"/>
        <v>2255.9</v>
      </c>
      <c r="J532" s="11"/>
      <c r="K532" s="11"/>
      <c r="L532" s="18"/>
      <c r="M532" s="222">
        <v>11942</v>
      </c>
      <c r="N532" s="222">
        <v>10343</v>
      </c>
      <c r="O532" s="222">
        <v>7255</v>
      </c>
      <c r="P532" s="222">
        <v>4556</v>
      </c>
      <c r="Q532" s="222">
        <v>2654</v>
      </c>
      <c r="T532" s="116">
        <f t="shared" si="114"/>
        <v>10150.699999999999</v>
      </c>
      <c r="U532" s="116">
        <f t="shared" si="115"/>
        <v>8791.5499999999993</v>
      </c>
      <c r="V532" s="116">
        <f t="shared" si="116"/>
        <v>6166.75</v>
      </c>
      <c r="W532" s="116">
        <f t="shared" si="117"/>
        <v>3872.6</v>
      </c>
      <c r="X532" s="116">
        <f t="shared" si="118"/>
        <v>2255.9</v>
      </c>
    </row>
    <row r="533" spans="1:24" ht="14" hidden="1" x14ac:dyDescent="0.15">
      <c r="A533" s="3">
        <v>64</v>
      </c>
      <c r="B533" s="5"/>
      <c r="C533" s="18"/>
      <c r="D533" s="6">
        <f t="shared" si="109"/>
        <v>11352.6</v>
      </c>
      <c r="E533" s="6">
        <f t="shared" si="110"/>
        <v>9832.7999999999993</v>
      </c>
      <c r="F533" s="6">
        <f t="shared" si="111"/>
        <v>6919</v>
      </c>
      <c r="G533" s="6">
        <f t="shared" si="112"/>
        <v>4329.05</v>
      </c>
      <c r="H533" s="6">
        <f t="shared" si="113"/>
        <v>2405.5</v>
      </c>
      <c r="J533" s="11"/>
      <c r="K533" s="11"/>
      <c r="L533" s="18"/>
      <c r="M533" s="222">
        <v>13356</v>
      </c>
      <c r="N533" s="222">
        <v>11568</v>
      </c>
      <c r="O533" s="222">
        <v>8140</v>
      </c>
      <c r="P533" s="222">
        <v>5093</v>
      </c>
      <c r="Q533" s="222">
        <v>2830</v>
      </c>
      <c r="T533" s="116">
        <f t="shared" si="114"/>
        <v>11352.6</v>
      </c>
      <c r="U533" s="116">
        <f t="shared" si="115"/>
        <v>9832.7999999999993</v>
      </c>
      <c r="V533" s="116">
        <f t="shared" si="116"/>
        <v>6919</v>
      </c>
      <c r="W533" s="116">
        <f t="shared" si="117"/>
        <v>4329.05</v>
      </c>
      <c r="X533" s="116">
        <f t="shared" si="118"/>
        <v>2405.5</v>
      </c>
    </row>
    <row r="534" spans="1:24" ht="14" hidden="1" x14ac:dyDescent="0.15">
      <c r="A534" s="3">
        <v>65</v>
      </c>
      <c r="B534" s="5"/>
      <c r="C534" s="18"/>
      <c r="D534" s="6">
        <f t="shared" si="109"/>
        <v>12903.85</v>
      </c>
      <c r="E534" s="6">
        <f t="shared" si="110"/>
        <v>11169</v>
      </c>
      <c r="F534" s="6">
        <f t="shared" si="111"/>
        <v>7882.05</v>
      </c>
      <c r="G534" s="6">
        <f t="shared" si="112"/>
        <v>4910.45</v>
      </c>
      <c r="H534" s="6">
        <f t="shared" si="113"/>
        <v>2634.15</v>
      </c>
      <c r="J534" s="11"/>
      <c r="K534" s="11"/>
      <c r="L534" s="18"/>
      <c r="M534" s="222">
        <v>15181</v>
      </c>
      <c r="N534" s="222">
        <v>13140</v>
      </c>
      <c r="O534" s="222">
        <v>9273</v>
      </c>
      <c r="P534" s="222">
        <v>5777</v>
      </c>
      <c r="Q534" s="222">
        <v>3099</v>
      </c>
      <c r="T534" s="116">
        <f t="shared" si="114"/>
        <v>12903.85</v>
      </c>
      <c r="U534" s="116">
        <f t="shared" si="115"/>
        <v>11169</v>
      </c>
      <c r="V534" s="116">
        <f t="shared" si="116"/>
        <v>7882.05</v>
      </c>
      <c r="W534" s="116">
        <f t="shared" si="117"/>
        <v>4910.45</v>
      </c>
      <c r="X534" s="116">
        <f t="shared" si="118"/>
        <v>2634.15</v>
      </c>
    </row>
    <row r="535" spans="1:24" ht="14" hidden="1" x14ac:dyDescent="0.15">
      <c r="A535" s="3">
        <v>66</v>
      </c>
      <c r="B535" s="5"/>
      <c r="C535" s="18"/>
      <c r="D535" s="6">
        <f t="shared" si="109"/>
        <v>14800.199999999999</v>
      </c>
      <c r="E535" s="6">
        <f t="shared" si="110"/>
        <v>12850.3</v>
      </c>
      <c r="F535" s="6">
        <f t="shared" si="111"/>
        <v>9051.65</v>
      </c>
      <c r="G535" s="6">
        <f t="shared" si="112"/>
        <v>5593.8499999999995</v>
      </c>
      <c r="H535" s="6">
        <f t="shared" si="113"/>
        <v>2912.1</v>
      </c>
      <c r="J535" s="11"/>
      <c r="K535" s="11"/>
      <c r="L535" s="18"/>
      <c r="M535" s="222">
        <v>17412</v>
      </c>
      <c r="N535" s="222">
        <v>15118</v>
      </c>
      <c r="O535" s="222">
        <v>10649</v>
      </c>
      <c r="P535" s="222">
        <v>6581</v>
      </c>
      <c r="Q535" s="222">
        <v>3426</v>
      </c>
      <c r="T535" s="116">
        <f t="shared" si="114"/>
        <v>14800.199999999999</v>
      </c>
      <c r="U535" s="116">
        <f t="shared" si="115"/>
        <v>12850.3</v>
      </c>
      <c r="V535" s="116">
        <f t="shared" si="116"/>
        <v>9051.65</v>
      </c>
      <c r="W535" s="116">
        <f t="shared" si="117"/>
        <v>5593.8499999999995</v>
      </c>
      <c r="X535" s="116">
        <f t="shared" si="118"/>
        <v>2912.1</v>
      </c>
    </row>
    <row r="536" spans="1:24" ht="14" hidden="1" x14ac:dyDescent="0.15">
      <c r="A536" s="3">
        <v>67</v>
      </c>
      <c r="B536" s="5"/>
      <c r="C536" s="18"/>
      <c r="D536" s="6">
        <f t="shared" si="109"/>
        <v>16937.95</v>
      </c>
      <c r="E536" s="6">
        <f t="shared" si="110"/>
        <v>14744.1</v>
      </c>
      <c r="F536" s="6">
        <f t="shared" si="111"/>
        <v>10405.699999999999</v>
      </c>
      <c r="G536" s="6">
        <f t="shared" si="112"/>
        <v>6379.25</v>
      </c>
      <c r="H536" s="6">
        <f t="shared" si="113"/>
        <v>3291.2</v>
      </c>
      <c r="J536" s="11"/>
      <c r="K536" s="11"/>
      <c r="L536" s="18"/>
      <c r="M536" s="222">
        <v>19927</v>
      </c>
      <c r="N536" s="222">
        <v>17346</v>
      </c>
      <c r="O536" s="222">
        <v>12242</v>
      </c>
      <c r="P536" s="222">
        <v>7505</v>
      </c>
      <c r="Q536" s="222">
        <v>3872</v>
      </c>
      <c r="T536" s="116">
        <f t="shared" si="114"/>
        <v>16937.95</v>
      </c>
      <c r="U536" s="116">
        <f t="shared" si="115"/>
        <v>14744.1</v>
      </c>
      <c r="V536" s="116">
        <f t="shared" si="116"/>
        <v>10405.699999999999</v>
      </c>
      <c r="W536" s="116">
        <f t="shared" si="117"/>
        <v>6379.25</v>
      </c>
      <c r="X536" s="116">
        <f t="shared" si="118"/>
        <v>3291.2</v>
      </c>
    </row>
    <row r="537" spans="1:24" ht="14" hidden="1" x14ac:dyDescent="0.15">
      <c r="A537" s="3">
        <v>68</v>
      </c>
      <c r="B537" s="5"/>
      <c r="C537" s="18"/>
      <c r="D537" s="6">
        <f t="shared" si="109"/>
        <v>19232.95</v>
      </c>
      <c r="E537" s="6">
        <f t="shared" si="110"/>
        <v>16802.8</v>
      </c>
      <c r="F537" s="6">
        <f t="shared" si="111"/>
        <v>11835.4</v>
      </c>
      <c r="G537" s="6">
        <f t="shared" si="112"/>
        <v>7240.3</v>
      </c>
      <c r="H537" s="6">
        <f t="shared" si="113"/>
        <v>3696.65</v>
      </c>
      <c r="J537" s="11"/>
      <c r="K537" s="11"/>
      <c r="L537" s="18"/>
      <c r="M537" s="222">
        <v>22627</v>
      </c>
      <c r="N537" s="222">
        <v>19768</v>
      </c>
      <c r="O537" s="222">
        <v>13924</v>
      </c>
      <c r="P537" s="222">
        <v>8518</v>
      </c>
      <c r="Q537" s="222">
        <v>4349</v>
      </c>
      <c r="T537" s="116">
        <f t="shared" si="114"/>
        <v>19232.95</v>
      </c>
      <c r="U537" s="116">
        <f t="shared" si="115"/>
        <v>16802.8</v>
      </c>
      <c r="V537" s="116">
        <f t="shared" si="116"/>
        <v>11835.4</v>
      </c>
      <c r="W537" s="116">
        <f t="shared" si="117"/>
        <v>7240.3</v>
      </c>
      <c r="X537" s="116">
        <f t="shared" si="118"/>
        <v>3696.65</v>
      </c>
    </row>
    <row r="538" spans="1:24" ht="14" hidden="1" x14ac:dyDescent="0.15">
      <c r="A538" s="3">
        <v>69</v>
      </c>
      <c r="B538" s="5"/>
      <c r="C538" s="18"/>
      <c r="D538" s="6">
        <f t="shared" si="109"/>
        <v>21637.599999999999</v>
      </c>
      <c r="E538" s="6">
        <f t="shared" si="110"/>
        <v>18967.75</v>
      </c>
      <c r="F538" s="6">
        <f t="shared" si="111"/>
        <v>13343.3</v>
      </c>
      <c r="G538" s="6">
        <f t="shared" si="112"/>
        <v>8148.95</v>
      </c>
      <c r="H538" s="6">
        <f t="shared" si="113"/>
        <v>4153.0999999999995</v>
      </c>
      <c r="J538" s="11"/>
      <c r="K538" s="11"/>
      <c r="L538" s="18"/>
      <c r="M538" s="222">
        <v>25456</v>
      </c>
      <c r="N538" s="222">
        <v>22315</v>
      </c>
      <c r="O538" s="222">
        <v>15698</v>
      </c>
      <c r="P538" s="222">
        <v>9587</v>
      </c>
      <c r="Q538" s="222">
        <v>4886</v>
      </c>
      <c r="T538" s="116">
        <f t="shared" si="114"/>
        <v>21637.599999999999</v>
      </c>
      <c r="U538" s="116">
        <f t="shared" si="115"/>
        <v>18967.75</v>
      </c>
      <c r="V538" s="116">
        <f t="shared" si="116"/>
        <v>13343.3</v>
      </c>
      <c r="W538" s="116">
        <f t="shared" si="117"/>
        <v>8148.95</v>
      </c>
      <c r="X538" s="116">
        <f t="shared" si="118"/>
        <v>4153.0999999999995</v>
      </c>
    </row>
    <row r="539" spans="1:24" ht="14" hidden="1" x14ac:dyDescent="0.15">
      <c r="A539" s="3">
        <v>70</v>
      </c>
      <c r="B539" s="5"/>
      <c r="C539" s="18"/>
      <c r="D539" s="6">
        <f t="shared" si="109"/>
        <v>24122.149999999998</v>
      </c>
      <c r="E539" s="6">
        <f t="shared" si="110"/>
        <v>21181.149999999998</v>
      </c>
      <c r="F539" s="6">
        <f t="shared" si="111"/>
        <v>14954.05</v>
      </c>
      <c r="G539" s="6">
        <f t="shared" si="112"/>
        <v>9163.85</v>
      </c>
      <c r="H539" s="6">
        <f t="shared" si="113"/>
        <v>4633.3499999999995</v>
      </c>
      <c r="J539" s="11"/>
      <c r="K539" s="11"/>
      <c r="L539" s="18"/>
      <c r="M539" s="222">
        <v>28379</v>
      </c>
      <c r="N539" s="222">
        <v>24919</v>
      </c>
      <c r="O539" s="222">
        <v>17593</v>
      </c>
      <c r="P539" s="222">
        <v>10781</v>
      </c>
      <c r="Q539" s="222">
        <v>5451</v>
      </c>
      <c r="T539" s="116">
        <f t="shared" si="114"/>
        <v>24122.149999999998</v>
      </c>
      <c r="U539" s="116">
        <f t="shared" si="115"/>
        <v>21181.149999999998</v>
      </c>
      <c r="V539" s="116">
        <f t="shared" si="116"/>
        <v>14954.05</v>
      </c>
      <c r="W539" s="116">
        <f t="shared" si="117"/>
        <v>9163.85</v>
      </c>
      <c r="X539" s="116">
        <f t="shared" si="118"/>
        <v>4633.3499999999995</v>
      </c>
    </row>
    <row r="540" spans="1:24" ht="14" hidden="1" x14ac:dyDescent="0.15">
      <c r="A540" s="3">
        <v>71</v>
      </c>
      <c r="B540" s="5"/>
      <c r="C540" s="18"/>
      <c r="D540" s="6">
        <f t="shared" si="109"/>
        <v>26686.6</v>
      </c>
      <c r="E540" s="6">
        <f t="shared" si="110"/>
        <v>23505.05</v>
      </c>
      <c r="F540" s="6">
        <f t="shared" si="111"/>
        <v>16645.55</v>
      </c>
      <c r="G540" s="6">
        <f t="shared" si="112"/>
        <v>10223.799999999999</v>
      </c>
      <c r="H540" s="6">
        <f t="shared" si="113"/>
        <v>5139.0999999999995</v>
      </c>
      <c r="J540" s="11"/>
      <c r="K540" s="11"/>
      <c r="L540" s="18"/>
      <c r="M540" s="222">
        <v>31396</v>
      </c>
      <c r="N540" s="222">
        <v>27653</v>
      </c>
      <c r="O540" s="222">
        <v>19583</v>
      </c>
      <c r="P540" s="222">
        <v>12028</v>
      </c>
      <c r="Q540" s="222">
        <v>6046</v>
      </c>
      <c r="T540" s="116">
        <f t="shared" si="114"/>
        <v>26686.6</v>
      </c>
      <c r="U540" s="116">
        <f t="shared" si="115"/>
        <v>23505.05</v>
      </c>
      <c r="V540" s="116">
        <f t="shared" si="116"/>
        <v>16645.55</v>
      </c>
      <c r="W540" s="116">
        <f t="shared" si="117"/>
        <v>10223.799999999999</v>
      </c>
      <c r="X540" s="116">
        <f t="shared" si="118"/>
        <v>5139.0999999999995</v>
      </c>
    </row>
    <row r="541" spans="1:24" ht="14" hidden="1" x14ac:dyDescent="0.15">
      <c r="A541" s="3">
        <v>72</v>
      </c>
      <c r="B541" s="5"/>
      <c r="C541" s="18"/>
      <c r="D541" s="6">
        <f t="shared" si="109"/>
        <v>29327.55</v>
      </c>
      <c r="E541" s="6">
        <f t="shared" si="110"/>
        <v>25857</v>
      </c>
      <c r="F541" s="6">
        <f t="shared" si="111"/>
        <v>18414.399999999998</v>
      </c>
      <c r="G541" s="6">
        <f t="shared" si="112"/>
        <v>11361.1</v>
      </c>
      <c r="H541" s="6">
        <f t="shared" si="113"/>
        <v>5670.3499999999995</v>
      </c>
      <c r="J541" s="11"/>
      <c r="K541" s="11"/>
      <c r="L541" s="18"/>
      <c r="M541" s="222">
        <v>34503</v>
      </c>
      <c r="N541" s="222">
        <v>30420</v>
      </c>
      <c r="O541" s="222">
        <v>21664</v>
      </c>
      <c r="P541" s="222">
        <v>13366</v>
      </c>
      <c r="Q541" s="222">
        <v>6671</v>
      </c>
      <c r="T541" s="116">
        <f t="shared" si="114"/>
        <v>29327.55</v>
      </c>
      <c r="U541" s="116">
        <f t="shared" si="115"/>
        <v>25857</v>
      </c>
      <c r="V541" s="116">
        <f t="shared" si="116"/>
        <v>18414.399999999998</v>
      </c>
      <c r="W541" s="116">
        <f t="shared" si="117"/>
        <v>11361.1</v>
      </c>
      <c r="X541" s="116">
        <f t="shared" si="118"/>
        <v>5670.3499999999995</v>
      </c>
    </row>
    <row r="542" spans="1:24" ht="14" hidden="1" x14ac:dyDescent="0.15">
      <c r="A542" s="3">
        <v>73</v>
      </c>
      <c r="B542" s="5"/>
      <c r="C542" s="18"/>
      <c r="D542" s="6">
        <f t="shared" si="109"/>
        <v>32026.3</v>
      </c>
      <c r="E542" s="6">
        <f t="shared" si="110"/>
        <v>28287.149999999998</v>
      </c>
      <c r="F542" s="6">
        <f t="shared" si="111"/>
        <v>20286.95</v>
      </c>
      <c r="G542" s="6">
        <f t="shared" si="112"/>
        <v>12577.449999999999</v>
      </c>
      <c r="H542" s="6">
        <f t="shared" si="113"/>
        <v>6227.0999999999995</v>
      </c>
      <c r="J542" s="11"/>
      <c r="K542" s="11"/>
      <c r="L542" s="18"/>
      <c r="M542" s="222">
        <v>37678</v>
      </c>
      <c r="N542" s="222">
        <v>33279</v>
      </c>
      <c r="O542" s="222">
        <v>23867</v>
      </c>
      <c r="P542" s="222">
        <v>14797</v>
      </c>
      <c r="Q542" s="222">
        <v>7326</v>
      </c>
      <c r="T542" s="116">
        <f t="shared" si="114"/>
        <v>32026.3</v>
      </c>
      <c r="U542" s="116">
        <f t="shared" si="115"/>
        <v>28287.149999999998</v>
      </c>
      <c r="V542" s="116">
        <f t="shared" si="116"/>
        <v>20286.95</v>
      </c>
      <c r="W542" s="116">
        <f t="shared" si="117"/>
        <v>12577.449999999999</v>
      </c>
      <c r="X542" s="116">
        <f t="shared" si="118"/>
        <v>6227.0999999999995</v>
      </c>
    </row>
    <row r="543" spans="1:24" ht="14" hidden="1" x14ac:dyDescent="0.15">
      <c r="A543" s="3">
        <v>74</v>
      </c>
      <c r="B543" s="5"/>
      <c r="C543" s="18"/>
      <c r="D543" s="6">
        <f t="shared" si="109"/>
        <v>34750.549999999996</v>
      </c>
      <c r="E543" s="6">
        <f t="shared" si="110"/>
        <v>30772.55</v>
      </c>
      <c r="F543" s="6">
        <f t="shared" si="111"/>
        <v>22236.85</v>
      </c>
      <c r="G543" s="6">
        <f t="shared" si="112"/>
        <v>13868.6</v>
      </c>
      <c r="H543" s="6">
        <f t="shared" si="113"/>
        <v>6783</v>
      </c>
      <c r="J543" s="11"/>
      <c r="K543" s="11"/>
      <c r="L543" s="18"/>
      <c r="M543" s="222">
        <v>40883</v>
      </c>
      <c r="N543" s="222">
        <v>36203</v>
      </c>
      <c r="O543" s="222">
        <v>26161</v>
      </c>
      <c r="P543" s="222">
        <v>16316</v>
      </c>
      <c r="Q543" s="222">
        <v>7980</v>
      </c>
      <c r="T543" s="116">
        <f t="shared" si="114"/>
        <v>34750.549999999996</v>
      </c>
      <c r="U543" s="116">
        <f t="shared" si="115"/>
        <v>30772.55</v>
      </c>
      <c r="V543" s="116">
        <f t="shared" si="116"/>
        <v>22236.85</v>
      </c>
      <c r="W543" s="116">
        <f t="shared" si="117"/>
        <v>13868.6</v>
      </c>
      <c r="X543" s="116">
        <f t="shared" si="118"/>
        <v>6783</v>
      </c>
    </row>
    <row r="544" spans="1:24" s="131" customFormat="1" ht="14" hidden="1" x14ac:dyDescent="0.15">
      <c r="A544" s="128">
        <v>75</v>
      </c>
      <c r="B544" s="129"/>
      <c r="C544" s="130"/>
      <c r="D544" s="130">
        <f t="shared" si="109"/>
        <v>37553.85</v>
      </c>
      <c r="E544" s="130">
        <f t="shared" si="110"/>
        <v>33281.75</v>
      </c>
      <c r="F544" s="130">
        <f t="shared" si="111"/>
        <v>24264.95</v>
      </c>
      <c r="G544" s="130">
        <f t="shared" si="112"/>
        <v>15235.4</v>
      </c>
      <c r="H544" s="130">
        <f t="shared" si="113"/>
        <v>7366.0999999999995</v>
      </c>
      <c r="J544" s="132"/>
      <c r="K544" s="132"/>
      <c r="L544" s="130"/>
      <c r="M544" s="222">
        <v>44181</v>
      </c>
      <c r="N544" s="222">
        <v>39155</v>
      </c>
      <c r="O544" s="222">
        <v>28547</v>
      </c>
      <c r="P544" s="222">
        <v>17924</v>
      </c>
      <c r="Q544" s="222">
        <v>8666</v>
      </c>
      <c r="T544" s="116">
        <f t="shared" si="114"/>
        <v>37553.85</v>
      </c>
      <c r="U544" s="116">
        <f t="shared" si="115"/>
        <v>33281.75</v>
      </c>
      <c r="V544" s="116">
        <f t="shared" si="116"/>
        <v>24264.95</v>
      </c>
      <c r="W544" s="116">
        <f t="shared" si="117"/>
        <v>15235.4</v>
      </c>
      <c r="X544" s="116">
        <f t="shared" si="118"/>
        <v>7366.0999999999995</v>
      </c>
    </row>
    <row r="545" spans="1:24" ht="14" hidden="1" x14ac:dyDescent="0.15">
      <c r="A545" s="3">
        <v>76</v>
      </c>
      <c r="B545" s="5"/>
      <c r="C545" s="18"/>
      <c r="D545" s="6">
        <f t="shared" si="109"/>
        <v>40386.9</v>
      </c>
      <c r="E545" s="6">
        <f t="shared" si="110"/>
        <v>35844.5</v>
      </c>
      <c r="F545" s="6">
        <f t="shared" si="111"/>
        <v>26372.95</v>
      </c>
      <c r="G545" s="6">
        <f t="shared" si="112"/>
        <v>16677.849999999999</v>
      </c>
      <c r="H545" s="6">
        <f t="shared" si="113"/>
        <v>7972.15</v>
      </c>
      <c r="J545" s="11"/>
      <c r="K545" s="11"/>
      <c r="L545" s="18"/>
      <c r="M545" s="222">
        <v>47514</v>
      </c>
      <c r="N545" s="222">
        <v>42170</v>
      </c>
      <c r="O545" s="222">
        <v>31027</v>
      </c>
      <c r="P545" s="222">
        <v>19621</v>
      </c>
      <c r="Q545" s="222">
        <v>9379</v>
      </c>
      <c r="T545" s="116">
        <f t="shared" si="114"/>
        <v>40386.9</v>
      </c>
      <c r="U545" s="116">
        <f t="shared" si="115"/>
        <v>35844.5</v>
      </c>
      <c r="V545" s="116">
        <f t="shared" si="116"/>
        <v>26372.95</v>
      </c>
      <c r="W545" s="116">
        <f t="shared" si="117"/>
        <v>16677.849999999999</v>
      </c>
      <c r="X545" s="116">
        <f t="shared" si="118"/>
        <v>7972.15</v>
      </c>
    </row>
    <row r="546" spans="1:24" ht="14" hidden="1" x14ac:dyDescent="0.15">
      <c r="A546" s="3">
        <v>77</v>
      </c>
      <c r="B546" s="5"/>
      <c r="C546" s="18"/>
      <c r="D546" s="6">
        <f t="shared" si="109"/>
        <v>43270.1</v>
      </c>
      <c r="E546" s="6">
        <f t="shared" si="110"/>
        <v>38435.299999999996</v>
      </c>
      <c r="F546" s="6">
        <f t="shared" si="111"/>
        <v>28555.75</v>
      </c>
      <c r="G546" s="6">
        <f t="shared" si="112"/>
        <v>18195.099999999999</v>
      </c>
      <c r="H546" s="6">
        <f t="shared" si="113"/>
        <v>8603.6999999999989</v>
      </c>
      <c r="J546" s="11"/>
      <c r="K546" s="11"/>
      <c r="L546" s="18"/>
      <c r="M546" s="222">
        <v>50906</v>
      </c>
      <c r="N546" s="222">
        <v>45218</v>
      </c>
      <c r="O546" s="222">
        <v>33595</v>
      </c>
      <c r="P546" s="222">
        <v>21406</v>
      </c>
      <c r="Q546" s="222">
        <v>10122</v>
      </c>
      <c r="T546" s="116">
        <f t="shared" si="114"/>
        <v>43270.1</v>
      </c>
      <c r="U546" s="116">
        <f t="shared" si="115"/>
        <v>38435.299999999996</v>
      </c>
      <c r="V546" s="116">
        <f t="shared" si="116"/>
        <v>28555.75</v>
      </c>
      <c r="W546" s="116">
        <f t="shared" si="117"/>
        <v>18195.099999999999</v>
      </c>
      <c r="X546" s="116">
        <f t="shared" si="118"/>
        <v>8603.6999999999989</v>
      </c>
    </row>
    <row r="547" spans="1:24" ht="14" hidden="1" x14ac:dyDescent="0.15">
      <c r="A547" s="3">
        <v>78</v>
      </c>
      <c r="B547" s="5"/>
      <c r="C547" s="18"/>
      <c r="D547" s="6">
        <f t="shared" si="109"/>
        <v>46181.35</v>
      </c>
      <c r="E547" s="6">
        <f t="shared" si="110"/>
        <v>41080.5</v>
      </c>
      <c r="F547" s="6">
        <f t="shared" si="111"/>
        <v>30845.649999999998</v>
      </c>
      <c r="G547" s="6">
        <f t="shared" si="112"/>
        <v>19788.849999999999</v>
      </c>
      <c r="H547" s="6">
        <f t="shared" si="113"/>
        <v>9239.5</v>
      </c>
      <c r="J547" s="11"/>
      <c r="K547" s="11"/>
      <c r="L547" s="18"/>
      <c r="M547" s="222">
        <v>54331</v>
      </c>
      <c r="N547" s="222">
        <v>48330</v>
      </c>
      <c r="O547" s="222">
        <v>36289</v>
      </c>
      <c r="P547" s="222">
        <v>23281</v>
      </c>
      <c r="Q547" s="222">
        <v>10870</v>
      </c>
      <c r="T547" s="116">
        <f t="shared" si="114"/>
        <v>46181.35</v>
      </c>
      <c r="U547" s="116">
        <f t="shared" si="115"/>
        <v>41080.5</v>
      </c>
      <c r="V547" s="116">
        <f t="shared" si="116"/>
        <v>30845.649999999998</v>
      </c>
      <c r="W547" s="116">
        <f t="shared" si="117"/>
        <v>19788.849999999999</v>
      </c>
      <c r="X547" s="116">
        <f t="shared" si="118"/>
        <v>9239.5</v>
      </c>
    </row>
    <row r="548" spans="1:24" ht="14" hidden="1" x14ac:dyDescent="0.15">
      <c r="A548" s="3">
        <v>79</v>
      </c>
      <c r="B548" s="5"/>
      <c r="C548" s="18"/>
      <c r="D548" s="6">
        <f t="shared" si="109"/>
        <v>49121.5</v>
      </c>
      <c r="E548" s="6">
        <f t="shared" si="110"/>
        <v>43724.85</v>
      </c>
      <c r="F548" s="6">
        <f t="shared" si="111"/>
        <v>33211.199999999997</v>
      </c>
      <c r="G548" s="6">
        <f t="shared" si="112"/>
        <v>21434.45</v>
      </c>
      <c r="H548" s="6">
        <f t="shared" si="113"/>
        <v>9921.1999999999989</v>
      </c>
      <c r="J548" s="11"/>
      <c r="K548" s="11"/>
      <c r="L548" s="18"/>
      <c r="M548" s="222">
        <v>57790</v>
      </c>
      <c r="N548" s="222">
        <v>51441</v>
      </c>
      <c r="O548" s="222">
        <v>39072</v>
      </c>
      <c r="P548" s="222">
        <v>25217</v>
      </c>
      <c r="Q548" s="222">
        <v>11672</v>
      </c>
      <c r="T548" s="116">
        <f t="shared" si="114"/>
        <v>49121.5</v>
      </c>
      <c r="U548" s="116">
        <f t="shared" si="115"/>
        <v>43724.85</v>
      </c>
      <c r="V548" s="116">
        <f t="shared" si="116"/>
        <v>33211.199999999997</v>
      </c>
      <c r="W548" s="116">
        <f t="shared" si="117"/>
        <v>21434.45</v>
      </c>
      <c r="X548" s="116">
        <f t="shared" si="118"/>
        <v>9921.1999999999989</v>
      </c>
    </row>
    <row r="549" spans="1:24" s="120" customFormat="1" ht="14" hidden="1" x14ac:dyDescent="0.15">
      <c r="A549" s="117">
        <v>80</v>
      </c>
      <c r="B549" s="118" t="s">
        <v>85</v>
      </c>
      <c r="C549" s="119"/>
      <c r="D549" s="119">
        <f t="shared" si="109"/>
        <v>52083.75</v>
      </c>
      <c r="E549" s="119">
        <f t="shared" si="110"/>
        <v>46423.6</v>
      </c>
      <c r="F549" s="119">
        <f t="shared" si="111"/>
        <v>35656.65</v>
      </c>
      <c r="G549" s="119">
        <f t="shared" si="112"/>
        <v>23180.35</v>
      </c>
      <c r="H549" s="119">
        <f t="shared" si="113"/>
        <v>10580.8</v>
      </c>
      <c r="J549" s="121"/>
      <c r="K549" s="121"/>
      <c r="L549" s="119"/>
      <c r="M549" s="222">
        <v>61275</v>
      </c>
      <c r="N549" s="222">
        <v>54616</v>
      </c>
      <c r="O549" s="222">
        <v>41949</v>
      </c>
      <c r="P549" s="222">
        <v>27271</v>
      </c>
      <c r="Q549" s="222">
        <v>12448</v>
      </c>
      <c r="T549" s="116">
        <f t="shared" si="114"/>
        <v>52083.75</v>
      </c>
      <c r="U549" s="116">
        <f t="shared" si="115"/>
        <v>46423.6</v>
      </c>
      <c r="V549" s="116">
        <f t="shared" si="116"/>
        <v>35656.65</v>
      </c>
      <c r="W549" s="116">
        <f t="shared" si="117"/>
        <v>23180.35</v>
      </c>
      <c r="X549" s="116">
        <f t="shared" si="118"/>
        <v>10580.8</v>
      </c>
    </row>
    <row r="550" spans="1:24" ht="14" hidden="1" x14ac:dyDescent="0.15">
      <c r="A550" s="3">
        <v>1</v>
      </c>
      <c r="B550" s="5" t="s">
        <v>13</v>
      </c>
      <c r="C550" s="18"/>
      <c r="D550" s="6">
        <f t="shared" si="109"/>
        <v>1390.6</v>
      </c>
      <c r="E550" s="6">
        <f t="shared" si="110"/>
        <v>804.1</v>
      </c>
      <c r="F550" s="6">
        <f t="shared" si="111"/>
        <v>599.25</v>
      </c>
      <c r="G550" s="6">
        <f t="shared" si="112"/>
        <v>431.8</v>
      </c>
      <c r="H550" s="6">
        <f t="shared" si="113"/>
        <v>306</v>
      </c>
      <c r="J550" s="11"/>
      <c r="K550" s="11"/>
      <c r="L550" s="18"/>
      <c r="M550" s="222">
        <v>1636</v>
      </c>
      <c r="N550" s="222">
        <v>946</v>
      </c>
      <c r="O550" s="222">
        <v>705</v>
      </c>
      <c r="P550" s="222">
        <v>508</v>
      </c>
      <c r="Q550" s="222">
        <v>360</v>
      </c>
      <c r="T550" s="116">
        <f t="shared" ref="T550:T551" si="119">(M550)*0.85</f>
        <v>1390.6</v>
      </c>
      <c r="U550" s="116">
        <f t="shared" ref="U550:U551" si="120">(N550)*0.85</f>
        <v>804.1</v>
      </c>
      <c r="V550" s="116">
        <f t="shared" ref="V550:V551" si="121">(O550)*0.85</f>
        <v>599.25</v>
      </c>
      <c r="W550" s="116">
        <f t="shared" ref="W550:W551" si="122">(P550)*0.85</f>
        <v>431.8</v>
      </c>
      <c r="X550" s="116">
        <f t="shared" ref="X550:X551" si="123">(Q550)*0.85</f>
        <v>306</v>
      </c>
    </row>
    <row r="551" spans="1:24" ht="14" hidden="1" x14ac:dyDescent="0.15">
      <c r="A551" s="3">
        <v>2</v>
      </c>
      <c r="B551" s="5" t="s">
        <v>1</v>
      </c>
      <c r="C551" s="18"/>
      <c r="D551" s="6">
        <f t="shared" ref="D551:D552" si="124">T551</f>
        <v>2324.75</v>
      </c>
      <c r="E551" s="6">
        <f t="shared" ref="E551:E552" si="125">U551</f>
        <v>1206.1499999999999</v>
      </c>
      <c r="F551" s="6">
        <f t="shared" ref="F551:F552" si="126">V551</f>
        <v>939.25</v>
      </c>
      <c r="G551" s="6">
        <f t="shared" ref="G551:G552" si="127">W551</f>
        <v>662.15</v>
      </c>
      <c r="H551" s="6">
        <f t="shared" ref="H551:H552" si="128">X551</f>
        <v>458.15</v>
      </c>
      <c r="J551" s="11"/>
      <c r="K551" s="11"/>
      <c r="L551" s="18"/>
      <c r="M551" s="222">
        <v>2735</v>
      </c>
      <c r="N551" s="222">
        <v>1419</v>
      </c>
      <c r="O551" s="222">
        <v>1105</v>
      </c>
      <c r="P551" s="222">
        <v>779</v>
      </c>
      <c r="Q551" s="222">
        <v>539</v>
      </c>
      <c r="T551" s="116">
        <f t="shared" si="119"/>
        <v>2324.75</v>
      </c>
      <c r="U551" s="116">
        <f t="shared" si="120"/>
        <v>1206.1499999999999</v>
      </c>
      <c r="V551" s="116">
        <f t="shared" si="121"/>
        <v>939.25</v>
      </c>
      <c r="W551" s="116">
        <f t="shared" si="122"/>
        <v>662.15</v>
      </c>
      <c r="X551" s="116">
        <f t="shared" si="123"/>
        <v>458.15</v>
      </c>
    </row>
    <row r="552" spans="1:24" ht="14" hidden="1" x14ac:dyDescent="0.15">
      <c r="A552" s="3">
        <v>3</v>
      </c>
      <c r="B552" s="5" t="s">
        <v>14</v>
      </c>
      <c r="C552" s="18"/>
      <c r="D552" s="6">
        <f t="shared" si="124"/>
        <v>3421.25</v>
      </c>
      <c r="E552" s="6">
        <f t="shared" si="125"/>
        <v>1738.25</v>
      </c>
      <c r="F552" s="6">
        <f t="shared" si="126"/>
        <v>1354.05</v>
      </c>
      <c r="G552" s="6">
        <f t="shared" si="127"/>
        <v>964.75</v>
      </c>
      <c r="H552" s="6">
        <f t="shared" si="128"/>
        <v>685.1</v>
      </c>
      <c r="J552" s="11"/>
      <c r="K552" s="11"/>
      <c r="L552" s="18"/>
      <c r="M552" s="222">
        <v>4025</v>
      </c>
      <c r="N552" s="222">
        <v>2045</v>
      </c>
      <c r="O552" s="222">
        <v>1593</v>
      </c>
      <c r="P552" s="222">
        <v>1135</v>
      </c>
      <c r="Q552" s="222">
        <v>806</v>
      </c>
      <c r="T552" s="116">
        <f t="shared" ref="T552" si="129">(M552)*0.85</f>
        <v>3421.25</v>
      </c>
      <c r="U552" s="116">
        <f t="shared" ref="U552" si="130">(N552)*0.85</f>
        <v>1738.25</v>
      </c>
      <c r="V552" s="116">
        <f t="shared" ref="V552" si="131">(O552)*0.85</f>
        <v>1354.05</v>
      </c>
      <c r="W552" s="116">
        <f t="shared" ref="W552" si="132">(P552)*0.85</f>
        <v>964.75</v>
      </c>
      <c r="X552" s="116">
        <f t="shared" ref="X552" si="133">(Q552)*0.85</f>
        <v>685.1</v>
      </c>
    </row>
    <row r="553" spans="1:24" s="125" customFormat="1" ht="14" hidden="1" x14ac:dyDescent="0.15">
      <c r="A553" s="122">
        <v>1</v>
      </c>
      <c r="B553" s="123" t="s">
        <v>3</v>
      </c>
      <c r="C553" s="124"/>
      <c r="D553" s="133">
        <v>225</v>
      </c>
      <c r="E553" s="133">
        <v>225</v>
      </c>
      <c r="F553" s="133">
        <v>225</v>
      </c>
      <c r="G553" s="133">
        <v>225</v>
      </c>
      <c r="H553" s="134">
        <v>225</v>
      </c>
      <c r="J553" s="126"/>
      <c r="K553" s="126"/>
      <c r="L553" s="124"/>
      <c r="M553" s="133">
        <v>225</v>
      </c>
      <c r="N553" s="133">
        <v>225</v>
      </c>
      <c r="O553" s="133">
        <v>225</v>
      </c>
      <c r="P553" s="133">
        <v>225</v>
      </c>
      <c r="Q553" s="134">
        <v>225</v>
      </c>
      <c r="T553" s="127">
        <f>M553*0.85</f>
        <v>191.25</v>
      </c>
      <c r="U553" s="127">
        <f t="shared" ref="U553:X553" si="134">N553*0.85</f>
        <v>191.25</v>
      </c>
      <c r="V553" s="127">
        <f t="shared" si="134"/>
        <v>191.25</v>
      </c>
      <c r="W553" s="127">
        <f t="shared" si="134"/>
        <v>191.25</v>
      </c>
      <c r="X553" s="127">
        <f t="shared" si="134"/>
        <v>191.25</v>
      </c>
    </row>
    <row r="554" spans="1:24" ht="14" hidden="1" x14ac:dyDescent="0.15">
      <c r="A554" s="3">
        <v>1</v>
      </c>
      <c r="B554" s="5" t="s">
        <v>2</v>
      </c>
      <c r="C554" s="18"/>
      <c r="D554" s="133">
        <v>300</v>
      </c>
      <c r="E554" s="133">
        <v>300</v>
      </c>
      <c r="F554" s="133">
        <v>300</v>
      </c>
      <c r="G554" s="133">
        <v>300</v>
      </c>
      <c r="H554" s="134">
        <v>300</v>
      </c>
      <c r="J554" s="11"/>
      <c r="K554" s="11"/>
      <c r="L554" s="18"/>
      <c r="M554" s="133">
        <v>300</v>
      </c>
      <c r="N554" s="133">
        <v>300</v>
      </c>
      <c r="O554" s="133">
        <v>300</v>
      </c>
      <c r="P554" s="133">
        <v>300</v>
      </c>
      <c r="Q554" s="134">
        <v>300</v>
      </c>
      <c r="T554" s="115">
        <f t="shared" ref="T554:T555" si="135">M554*0.85</f>
        <v>255</v>
      </c>
      <c r="U554" s="115">
        <f t="shared" ref="U554:U555" si="136">N554*0.85</f>
        <v>255</v>
      </c>
      <c r="V554" s="115">
        <f t="shared" ref="V554:V555" si="137">O554*0.85</f>
        <v>255</v>
      </c>
      <c r="W554" s="115">
        <f t="shared" ref="W554:W555" si="138">P554*0.85</f>
        <v>255</v>
      </c>
      <c r="X554" s="115">
        <f t="shared" ref="X554:X555" si="139">Q554*0.85</f>
        <v>255</v>
      </c>
    </row>
    <row r="555" spans="1:24" ht="14" hidden="1" x14ac:dyDescent="0.15">
      <c r="A555" s="3"/>
      <c r="B555" s="29" t="s">
        <v>84</v>
      </c>
      <c r="D555" s="133">
        <v>180</v>
      </c>
      <c r="E555" s="133">
        <v>345</v>
      </c>
      <c r="F555" s="133">
        <v>775</v>
      </c>
      <c r="G555" s="133">
        <v>1330</v>
      </c>
      <c r="H555" s="134">
        <v>2080</v>
      </c>
      <c r="L555" s="7"/>
      <c r="M555" s="133">
        <v>180</v>
      </c>
      <c r="N555" s="133">
        <v>345</v>
      </c>
      <c r="O555" s="133">
        <v>775</v>
      </c>
      <c r="P555" s="133">
        <v>1330</v>
      </c>
      <c r="Q555" s="134">
        <v>2080</v>
      </c>
      <c r="T555" s="115">
        <f t="shared" si="135"/>
        <v>153</v>
      </c>
      <c r="U555" s="115">
        <f t="shared" si="136"/>
        <v>293.25</v>
      </c>
      <c r="V555" s="115">
        <f t="shared" si="137"/>
        <v>658.75</v>
      </c>
      <c r="W555" s="115">
        <f t="shared" si="138"/>
        <v>1130.5</v>
      </c>
      <c r="X555" s="115">
        <f t="shared" si="139"/>
        <v>1768</v>
      </c>
    </row>
    <row r="556" spans="1:24" ht="18" hidden="1" x14ac:dyDescent="0.2">
      <c r="A556" s="277" t="s">
        <v>24</v>
      </c>
      <c r="B556" s="278"/>
      <c r="C556" s="278"/>
      <c r="D556" s="278"/>
      <c r="E556" s="278"/>
      <c r="F556" s="278"/>
      <c r="G556" s="278"/>
      <c r="H556" s="279"/>
    </row>
    <row r="557" spans="1:24" hidden="1" x14ac:dyDescent="0.15">
      <c r="A557" s="275" t="s">
        <v>0</v>
      </c>
      <c r="B557" s="276"/>
      <c r="C557" s="276"/>
      <c r="D557" s="276"/>
      <c r="E557" s="276"/>
      <c r="F557" s="276"/>
      <c r="G557" s="276"/>
      <c r="H557" s="2"/>
      <c r="I557" s="29" t="s">
        <v>125</v>
      </c>
    </row>
    <row r="558" spans="1:24" hidden="1" x14ac:dyDescent="0.15">
      <c r="A558" s="3" t="s">
        <v>4</v>
      </c>
      <c r="B558" s="4" t="s">
        <v>4</v>
      </c>
      <c r="C558" s="15" t="s">
        <v>58</v>
      </c>
      <c r="D558" s="28" t="s">
        <v>59</v>
      </c>
      <c r="E558" s="28" t="s">
        <v>60</v>
      </c>
      <c r="F558" s="28" t="s">
        <v>61</v>
      </c>
      <c r="G558" s="28" t="s">
        <v>62</v>
      </c>
      <c r="H558" s="2" t="s">
        <v>63</v>
      </c>
      <c r="L558" s="110"/>
      <c r="M558" s="110"/>
      <c r="N558" s="110"/>
      <c r="O558" s="110"/>
      <c r="P558" s="110"/>
      <c r="Q558" s="111"/>
    </row>
    <row r="559" spans="1:24" hidden="1" x14ac:dyDescent="0.15">
      <c r="A559" s="3">
        <v>18</v>
      </c>
      <c r="B559" s="5"/>
      <c r="C559" s="18">
        <f t="shared" ref="C559:H559" si="140">+C487*$L$2</f>
        <v>0</v>
      </c>
      <c r="D559" s="6">
        <f t="shared" si="140"/>
        <v>1444.7535</v>
      </c>
      <c r="E559" s="6">
        <f t="shared" si="140"/>
        <v>1119.4925000000001</v>
      </c>
      <c r="F559" s="6">
        <f t="shared" si="140"/>
        <v>731.61199999999997</v>
      </c>
      <c r="G559" s="6">
        <f t="shared" si="140"/>
        <v>536.99599999999998</v>
      </c>
      <c r="H559" s="6">
        <f t="shared" si="140"/>
        <v>377.51900000000001</v>
      </c>
      <c r="I559" s="34"/>
      <c r="J559" s="34"/>
      <c r="K559" s="34"/>
      <c r="L559" s="112"/>
      <c r="M559" s="113"/>
      <c r="N559" s="113"/>
      <c r="O559" s="113"/>
      <c r="P559" s="113"/>
      <c r="Q559" s="113"/>
    </row>
    <row r="560" spans="1:24" hidden="1" x14ac:dyDescent="0.15">
      <c r="A560" s="3">
        <v>19</v>
      </c>
      <c r="B560" s="5"/>
      <c r="C560" s="18">
        <f t="shared" ref="C560:H560" si="141">+C488*$L$2</f>
        <v>0</v>
      </c>
      <c r="D560" s="6">
        <f t="shared" si="141"/>
        <v>1473.5855000000001</v>
      </c>
      <c r="E560" s="6">
        <f t="shared" si="141"/>
        <v>1133.9085</v>
      </c>
      <c r="F560" s="6">
        <f t="shared" si="141"/>
        <v>745.57749999999999</v>
      </c>
      <c r="G560" s="6">
        <f t="shared" si="141"/>
        <v>536.99599999999998</v>
      </c>
      <c r="H560" s="6">
        <f t="shared" si="141"/>
        <v>389.23200000000003</v>
      </c>
      <c r="L560" s="112"/>
      <c r="M560" s="113"/>
      <c r="N560" s="113"/>
      <c r="O560" s="113"/>
      <c r="P560" s="113"/>
      <c r="Q560" s="113"/>
    </row>
    <row r="561" spans="1:17" hidden="1" x14ac:dyDescent="0.15">
      <c r="A561" s="3">
        <v>20</v>
      </c>
      <c r="B561" s="5"/>
      <c r="C561" s="18">
        <f t="shared" ref="C561:H561" si="142">+C489*$L$2</f>
        <v>0</v>
      </c>
      <c r="D561" s="6">
        <f t="shared" si="142"/>
        <v>1486.65</v>
      </c>
      <c r="E561" s="6">
        <f t="shared" si="142"/>
        <v>1161.3889999999999</v>
      </c>
      <c r="F561" s="6">
        <f t="shared" si="142"/>
        <v>759.54300000000001</v>
      </c>
      <c r="G561" s="6">
        <f t="shared" si="142"/>
        <v>551.41199999999992</v>
      </c>
      <c r="H561" s="6">
        <f t="shared" si="142"/>
        <v>389.23200000000003</v>
      </c>
      <c r="L561" s="112"/>
      <c r="M561" s="113"/>
      <c r="N561" s="113"/>
      <c r="O561" s="113"/>
      <c r="P561" s="113"/>
      <c r="Q561" s="113"/>
    </row>
    <row r="562" spans="1:17" hidden="1" x14ac:dyDescent="0.15">
      <c r="A562" s="3">
        <v>21</v>
      </c>
      <c r="B562" s="5"/>
      <c r="C562" s="18">
        <f t="shared" ref="C562:H562" si="143">+C490*$L$2</f>
        <v>0</v>
      </c>
      <c r="D562" s="6">
        <f t="shared" si="143"/>
        <v>1515.4820000000002</v>
      </c>
      <c r="E562" s="6">
        <f t="shared" si="143"/>
        <v>1191.5725</v>
      </c>
      <c r="F562" s="6">
        <f t="shared" si="143"/>
        <v>773.05799999999999</v>
      </c>
      <c r="G562" s="6">
        <f t="shared" si="143"/>
        <v>564.47649999999999</v>
      </c>
      <c r="H562" s="6">
        <f t="shared" si="143"/>
        <v>403.64800000000002</v>
      </c>
      <c r="L562" s="112"/>
      <c r="M562" s="113"/>
      <c r="N562" s="113"/>
      <c r="O562" s="113"/>
      <c r="P562" s="113"/>
      <c r="Q562" s="113"/>
    </row>
    <row r="563" spans="1:17" hidden="1" x14ac:dyDescent="0.15">
      <c r="A563" s="3">
        <v>22</v>
      </c>
      <c r="B563" s="5"/>
      <c r="C563" s="18">
        <f t="shared" ref="C563:H563" si="144">+C491*$L$2</f>
        <v>0</v>
      </c>
      <c r="D563" s="6">
        <f t="shared" si="144"/>
        <v>1545.2150000000001</v>
      </c>
      <c r="E563" s="6">
        <f t="shared" si="144"/>
        <v>1219.5035</v>
      </c>
      <c r="F563" s="6">
        <f t="shared" si="144"/>
        <v>787.02350000000001</v>
      </c>
      <c r="G563" s="6">
        <f t="shared" si="144"/>
        <v>577.99149999999997</v>
      </c>
      <c r="H563" s="6">
        <f t="shared" si="144"/>
        <v>403.64800000000002</v>
      </c>
      <c r="L563" s="112"/>
      <c r="M563" s="113"/>
      <c r="N563" s="113"/>
      <c r="O563" s="113"/>
      <c r="P563" s="113"/>
      <c r="Q563" s="113"/>
    </row>
    <row r="564" spans="1:17" hidden="1" x14ac:dyDescent="0.15">
      <c r="A564" s="3">
        <v>23</v>
      </c>
      <c r="B564" s="5"/>
      <c r="C564" s="18">
        <f t="shared" ref="C564:H564" si="145">+C492*$L$2</f>
        <v>0</v>
      </c>
      <c r="D564" s="6">
        <f t="shared" si="145"/>
        <v>1558.2795000000001</v>
      </c>
      <c r="E564" s="6">
        <f t="shared" si="145"/>
        <v>1232.1175000000001</v>
      </c>
      <c r="F564" s="6">
        <f t="shared" si="145"/>
        <v>799.63750000000005</v>
      </c>
      <c r="G564" s="6">
        <f t="shared" si="145"/>
        <v>577.99149999999997</v>
      </c>
      <c r="H564" s="6">
        <f t="shared" si="145"/>
        <v>418.06400000000002</v>
      </c>
      <c r="L564" s="112"/>
      <c r="M564" s="113"/>
      <c r="N564" s="113"/>
      <c r="O564" s="113"/>
      <c r="P564" s="113"/>
      <c r="Q564" s="113"/>
    </row>
    <row r="565" spans="1:17" hidden="1" x14ac:dyDescent="0.15">
      <c r="A565" s="3">
        <v>24</v>
      </c>
      <c r="B565" s="5"/>
      <c r="C565" s="18">
        <f t="shared" ref="C565:H565" si="146">+C493*$L$2</f>
        <v>0</v>
      </c>
      <c r="D565" s="6">
        <f t="shared" si="146"/>
        <v>1586.2105000000001</v>
      </c>
      <c r="E565" s="6">
        <f t="shared" si="146"/>
        <v>1261.8505</v>
      </c>
      <c r="F565" s="6">
        <f t="shared" si="146"/>
        <v>828.46949999999993</v>
      </c>
      <c r="G565" s="6">
        <f t="shared" si="146"/>
        <v>591.05600000000004</v>
      </c>
      <c r="H565" s="6">
        <f t="shared" si="146"/>
        <v>429.77699999999999</v>
      </c>
      <c r="L565" s="112"/>
      <c r="M565" s="113"/>
      <c r="N565" s="113"/>
      <c r="O565" s="113"/>
      <c r="P565" s="113"/>
      <c r="Q565" s="113"/>
    </row>
    <row r="566" spans="1:17" hidden="1" x14ac:dyDescent="0.15">
      <c r="A566" s="3">
        <v>25</v>
      </c>
      <c r="B566" s="5"/>
      <c r="C566" s="18">
        <f t="shared" ref="C566:H566" si="147">+C494*$L$2</f>
        <v>0</v>
      </c>
      <c r="D566" s="6">
        <f t="shared" si="147"/>
        <v>1615.0425</v>
      </c>
      <c r="E566" s="6">
        <f t="shared" si="147"/>
        <v>1289.3309999999999</v>
      </c>
      <c r="F566" s="6">
        <f t="shared" si="147"/>
        <v>841.53399999999999</v>
      </c>
      <c r="G566" s="6">
        <f t="shared" si="147"/>
        <v>605.47199999999998</v>
      </c>
      <c r="H566" s="6">
        <f t="shared" si="147"/>
        <v>429.77699999999999</v>
      </c>
      <c r="L566" s="112"/>
      <c r="M566" s="113"/>
      <c r="N566" s="113"/>
      <c r="O566" s="113"/>
      <c r="P566" s="113"/>
      <c r="Q566" s="113"/>
    </row>
    <row r="567" spans="1:17" hidden="1" x14ac:dyDescent="0.15">
      <c r="A567" s="3">
        <v>26</v>
      </c>
      <c r="B567" s="5"/>
      <c r="C567" s="18">
        <f t="shared" ref="C567:H567" si="148">+C495*$L$2</f>
        <v>0</v>
      </c>
      <c r="D567" s="6">
        <f t="shared" si="148"/>
        <v>1643.8745000000001</v>
      </c>
      <c r="E567" s="6">
        <f t="shared" si="148"/>
        <v>1317.7125000000001</v>
      </c>
      <c r="F567" s="6">
        <f t="shared" si="148"/>
        <v>855.49950000000001</v>
      </c>
      <c r="G567" s="6">
        <f t="shared" si="148"/>
        <v>617.63549999999998</v>
      </c>
      <c r="H567" s="6">
        <f t="shared" si="148"/>
        <v>444.19300000000004</v>
      </c>
      <c r="L567" s="112"/>
      <c r="M567" s="113"/>
      <c r="N567" s="113"/>
      <c r="O567" s="113"/>
      <c r="P567" s="113"/>
      <c r="Q567" s="113"/>
    </row>
    <row r="568" spans="1:17" hidden="1" x14ac:dyDescent="0.15">
      <c r="A568" s="3">
        <v>27</v>
      </c>
      <c r="B568" s="5"/>
      <c r="C568" s="18">
        <f t="shared" ref="C568:H568" si="149">+C496*$L$2</f>
        <v>0</v>
      </c>
      <c r="D568" s="6">
        <f t="shared" si="149"/>
        <v>1657.3895000000002</v>
      </c>
      <c r="E568" s="6">
        <f t="shared" si="149"/>
        <v>1345.6434999999999</v>
      </c>
      <c r="F568" s="6">
        <f t="shared" si="149"/>
        <v>870.3660000000001</v>
      </c>
      <c r="G568" s="6">
        <f t="shared" si="149"/>
        <v>631.601</v>
      </c>
      <c r="H568" s="6">
        <f t="shared" si="149"/>
        <v>444.19300000000004</v>
      </c>
      <c r="L568" s="112"/>
      <c r="M568" s="113"/>
      <c r="N568" s="113"/>
      <c r="O568" s="113"/>
      <c r="P568" s="113"/>
      <c r="Q568" s="113"/>
    </row>
    <row r="569" spans="1:17" hidden="1" x14ac:dyDescent="0.15">
      <c r="A569" s="3">
        <v>28</v>
      </c>
      <c r="B569" s="5"/>
      <c r="C569" s="18">
        <f t="shared" ref="C569:H569" si="150">+C497*$L$2</f>
        <v>0</v>
      </c>
      <c r="D569" s="6">
        <f t="shared" si="150"/>
        <v>1699.2860000000001</v>
      </c>
      <c r="E569" s="6">
        <f t="shared" si="150"/>
        <v>1374.4755</v>
      </c>
      <c r="F569" s="6">
        <f t="shared" si="150"/>
        <v>882.52949999999998</v>
      </c>
      <c r="G569" s="6">
        <f t="shared" si="150"/>
        <v>644.66549999999995</v>
      </c>
      <c r="H569" s="6">
        <f t="shared" si="150"/>
        <v>456.80700000000002</v>
      </c>
      <c r="L569" s="112"/>
      <c r="M569" s="113"/>
      <c r="N569" s="113"/>
      <c r="O569" s="113"/>
      <c r="P569" s="113"/>
      <c r="Q569" s="113"/>
    </row>
    <row r="570" spans="1:17" hidden="1" x14ac:dyDescent="0.15">
      <c r="A570" s="3">
        <v>29</v>
      </c>
      <c r="B570" s="5"/>
      <c r="C570" s="18">
        <f t="shared" ref="C570:H570" si="151">+C498*$L$2</f>
        <v>0</v>
      </c>
      <c r="D570" s="6">
        <f t="shared" si="151"/>
        <v>1728.1179999999999</v>
      </c>
      <c r="E570" s="6">
        <f t="shared" si="151"/>
        <v>1402.8570000000002</v>
      </c>
      <c r="F570" s="6">
        <f t="shared" si="151"/>
        <v>910.46050000000002</v>
      </c>
      <c r="G570" s="6">
        <f t="shared" si="151"/>
        <v>657.73</v>
      </c>
      <c r="H570" s="6">
        <f t="shared" si="151"/>
        <v>469.42099999999999</v>
      </c>
      <c r="L570" s="112"/>
      <c r="M570" s="113"/>
      <c r="N570" s="113"/>
      <c r="O570" s="113"/>
      <c r="P570" s="113"/>
      <c r="Q570" s="113"/>
    </row>
    <row r="571" spans="1:17" hidden="1" x14ac:dyDescent="0.15">
      <c r="A571" s="3">
        <v>30</v>
      </c>
      <c r="B571" s="5"/>
      <c r="C571" s="18">
        <f t="shared" ref="C571:H571" si="152">+C499*$L$2</f>
        <v>0</v>
      </c>
      <c r="D571" s="6">
        <f t="shared" si="152"/>
        <v>1770.9155000000001</v>
      </c>
      <c r="E571" s="6">
        <f t="shared" si="152"/>
        <v>1444.7535</v>
      </c>
      <c r="F571" s="6">
        <f t="shared" si="152"/>
        <v>938.39150000000006</v>
      </c>
      <c r="G571" s="6">
        <f t="shared" si="152"/>
        <v>672.14600000000007</v>
      </c>
      <c r="H571" s="6">
        <f t="shared" si="152"/>
        <v>484.28750000000002</v>
      </c>
      <c r="L571" s="112"/>
      <c r="M571" s="113"/>
      <c r="N571" s="113"/>
      <c r="O571" s="113"/>
      <c r="P571" s="113"/>
      <c r="Q571" s="113"/>
    </row>
    <row r="572" spans="1:17" hidden="1" x14ac:dyDescent="0.15">
      <c r="A572" s="3">
        <v>31</v>
      </c>
      <c r="B572" s="5"/>
      <c r="C572" s="18">
        <f t="shared" ref="C572:H572" si="153">+C500*$L$2</f>
        <v>0</v>
      </c>
      <c r="D572" s="6">
        <f t="shared" si="153"/>
        <v>1798.396</v>
      </c>
      <c r="E572" s="6">
        <f t="shared" si="153"/>
        <v>1473.5855000000001</v>
      </c>
      <c r="F572" s="6">
        <f t="shared" si="153"/>
        <v>952.8075</v>
      </c>
      <c r="G572" s="6">
        <f t="shared" si="153"/>
        <v>686.11149999999998</v>
      </c>
      <c r="H572" s="6">
        <f t="shared" si="153"/>
        <v>484.28750000000002</v>
      </c>
      <c r="L572" s="112"/>
      <c r="M572" s="113"/>
      <c r="N572" s="113"/>
      <c r="O572" s="113"/>
      <c r="P572" s="113"/>
      <c r="Q572" s="113"/>
    </row>
    <row r="573" spans="1:17" hidden="1" x14ac:dyDescent="0.15">
      <c r="A573" s="3">
        <v>32</v>
      </c>
      <c r="B573" s="5"/>
      <c r="C573" s="18">
        <f t="shared" ref="C573:H573" si="154">+C501*$L$2</f>
        <v>0</v>
      </c>
      <c r="D573" s="6">
        <f t="shared" si="154"/>
        <v>1841.1935000000001</v>
      </c>
      <c r="E573" s="6">
        <f t="shared" si="154"/>
        <v>1515.4820000000002</v>
      </c>
      <c r="F573" s="6">
        <f t="shared" si="154"/>
        <v>980.28800000000001</v>
      </c>
      <c r="G573" s="6">
        <f t="shared" si="154"/>
        <v>698.27500000000009</v>
      </c>
      <c r="H573" s="6">
        <f t="shared" si="154"/>
        <v>496.00050000000005</v>
      </c>
      <c r="L573" s="112"/>
      <c r="M573" s="113"/>
      <c r="N573" s="113"/>
      <c r="O573" s="113"/>
      <c r="P573" s="113"/>
      <c r="Q573" s="113"/>
    </row>
    <row r="574" spans="1:17" hidden="1" x14ac:dyDescent="0.15">
      <c r="A574" s="3">
        <v>33</v>
      </c>
      <c r="B574" s="5"/>
      <c r="C574" s="18">
        <f t="shared" ref="C574:H574" si="155">+C502*$L$2</f>
        <v>0</v>
      </c>
      <c r="D574" s="6">
        <f t="shared" si="155"/>
        <v>1883.991</v>
      </c>
      <c r="E574" s="6">
        <f t="shared" si="155"/>
        <v>1558.2795000000001</v>
      </c>
      <c r="F574" s="6">
        <f t="shared" si="155"/>
        <v>1007.318</v>
      </c>
      <c r="G574" s="6">
        <f t="shared" si="155"/>
        <v>712.2405</v>
      </c>
      <c r="H574" s="6">
        <f t="shared" si="155"/>
        <v>511.31750000000005</v>
      </c>
      <c r="L574" s="112"/>
      <c r="M574" s="113"/>
      <c r="N574" s="113"/>
      <c r="O574" s="113"/>
      <c r="P574" s="113"/>
      <c r="Q574" s="113"/>
    </row>
    <row r="575" spans="1:17" hidden="1" x14ac:dyDescent="0.15">
      <c r="A575" s="3">
        <v>34</v>
      </c>
      <c r="B575" s="5"/>
      <c r="C575" s="18">
        <f t="shared" ref="C575:H575" si="156">+C503*$L$2</f>
        <v>0</v>
      </c>
      <c r="D575" s="6">
        <f t="shared" si="156"/>
        <v>1926.7885000000001</v>
      </c>
      <c r="E575" s="6">
        <f t="shared" si="156"/>
        <v>1601.9780000000001</v>
      </c>
      <c r="F575" s="6">
        <f t="shared" si="156"/>
        <v>1035.249</v>
      </c>
      <c r="G575" s="6">
        <f t="shared" si="156"/>
        <v>738.82</v>
      </c>
      <c r="H575" s="6">
        <f t="shared" si="156"/>
        <v>524.38200000000006</v>
      </c>
      <c r="L575" s="112"/>
      <c r="M575" s="113"/>
      <c r="N575" s="113"/>
      <c r="O575" s="113"/>
      <c r="P575" s="113"/>
      <c r="Q575" s="113"/>
    </row>
    <row r="576" spans="1:17" hidden="1" x14ac:dyDescent="0.15">
      <c r="A576" s="3">
        <v>35</v>
      </c>
      <c r="B576" s="5"/>
      <c r="C576" s="18">
        <f t="shared" ref="C576:H576" si="157">+C504*$L$2</f>
        <v>0</v>
      </c>
      <c r="D576" s="6">
        <f t="shared" si="157"/>
        <v>1984.0020000000002</v>
      </c>
      <c r="E576" s="6">
        <f t="shared" si="157"/>
        <v>1643.8745000000001</v>
      </c>
      <c r="F576" s="6">
        <f t="shared" si="157"/>
        <v>1062.279</v>
      </c>
      <c r="G576" s="6">
        <f t="shared" si="157"/>
        <v>751.8845</v>
      </c>
      <c r="H576" s="6">
        <f t="shared" si="157"/>
        <v>536.99599999999998</v>
      </c>
      <c r="L576" s="112"/>
      <c r="M576" s="113"/>
      <c r="N576" s="113"/>
      <c r="O576" s="113"/>
      <c r="P576" s="113"/>
      <c r="Q576" s="113"/>
    </row>
    <row r="577" spans="1:17" hidden="1" x14ac:dyDescent="0.15">
      <c r="A577" s="3">
        <v>36</v>
      </c>
      <c r="B577" s="5"/>
      <c r="C577" s="18">
        <f t="shared" ref="C577:H577" si="158">+C505*$L$2</f>
        <v>0</v>
      </c>
      <c r="D577" s="6">
        <f t="shared" si="158"/>
        <v>2025.4480000000001</v>
      </c>
      <c r="E577" s="6">
        <f t="shared" si="158"/>
        <v>1686.2214999999999</v>
      </c>
      <c r="F577" s="6">
        <f t="shared" si="158"/>
        <v>1090.21</v>
      </c>
      <c r="G577" s="6">
        <f t="shared" si="158"/>
        <v>778.01350000000002</v>
      </c>
      <c r="H577" s="6">
        <f t="shared" si="158"/>
        <v>551.41199999999992</v>
      </c>
      <c r="L577" s="112"/>
      <c r="M577" s="113"/>
      <c r="N577" s="113"/>
      <c r="O577" s="113"/>
      <c r="P577" s="113"/>
      <c r="Q577" s="113"/>
    </row>
    <row r="578" spans="1:17" hidden="1" x14ac:dyDescent="0.15">
      <c r="A578" s="3">
        <v>37</v>
      </c>
      <c r="B578" s="5"/>
      <c r="C578" s="18">
        <f t="shared" ref="C578:H578" si="159">+C506*$L$2</f>
        <v>0</v>
      </c>
      <c r="D578" s="6">
        <f t="shared" si="159"/>
        <v>2067.7950000000001</v>
      </c>
      <c r="E578" s="6">
        <f t="shared" si="159"/>
        <v>1728.1179999999999</v>
      </c>
      <c r="F578" s="6">
        <f t="shared" si="159"/>
        <v>1117.6904999999999</v>
      </c>
      <c r="G578" s="6">
        <f t="shared" si="159"/>
        <v>791.97900000000004</v>
      </c>
      <c r="H578" s="6">
        <f t="shared" si="159"/>
        <v>564.47649999999999</v>
      </c>
      <c r="L578" s="112"/>
      <c r="M578" s="113"/>
      <c r="N578" s="113"/>
      <c r="O578" s="113"/>
      <c r="P578" s="113"/>
      <c r="Q578" s="113"/>
    </row>
    <row r="579" spans="1:17" hidden="1" x14ac:dyDescent="0.15">
      <c r="A579" s="3">
        <v>38</v>
      </c>
      <c r="B579" s="5"/>
      <c r="C579" s="18">
        <f t="shared" ref="C579:H579" si="160">+C507*$L$2</f>
        <v>0</v>
      </c>
      <c r="D579" s="6">
        <f t="shared" si="160"/>
        <v>2124.558</v>
      </c>
      <c r="E579" s="6">
        <f t="shared" si="160"/>
        <v>1784.8810000000001</v>
      </c>
      <c r="F579" s="6">
        <f t="shared" si="160"/>
        <v>1160.0375000000001</v>
      </c>
      <c r="G579" s="6">
        <f t="shared" si="160"/>
        <v>818.55850000000009</v>
      </c>
      <c r="H579" s="6">
        <f t="shared" si="160"/>
        <v>577.99149999999997</v>
      </c>
      <c r="L579" s="112"/>
      <c r="M579" s="113"/>
      <c r="N579" s="113"/>
      <c r="O579" s="113"/>
      <c r="P579" s="113"/>
      <c r="Q579" s="113"/>
    </row>
    <row r="580" spans="1:17" hidden="1" x14ac:dyDescent="0.15">
      <c r="A580" s="3">
        <v>39</v>
      </c>
      <c r="B580" s="5"/>
      <c r="C580" s="18">
        <f t="shared" ref="C580:H580" si="161">+C508*$L$2</f>
        <v>0</v>
      </c>
      <c r="D580" s="6">
        <f t="shared" si="161"/>
        <v>2181.7715000000003</v>
      </c>
      <c r="E580" s="6">
        <f t="shared" si="161"/>
        <v>1841.1935000000001</v>
      </c>
      <c r="F580" s="6">
        <f t="shared" si="161"/>
        <v>1199.6814999999999</v>
      </c>
      <c r="G580" s="6">
        <f t="shared" si="161"/>
        <v>846.94</v>
      </c>
      <c r="H580" s="6">
        <f t="shared" si="161"/>
        <v>591.05600000000004</v>
      </c>
      <c r="L580" s="112"/>
      <c r="M580" s="113"/>
      <c r="N580" s="113"/>
      <c r="O580" s="113"/>
      <c r="P580" s="113"/>
      <c r="Q580" s="113"/>
    </row>
    <row r="581" spans="1:17" hidden="1" x14ac:dyDescent="0.15">
      <c r="A581" s="3">
        <v>40</v>
      </c>
      <c r="B581" s="5"/>
      <c r="C581" s="18">
        <f t="shared" ref="C581:H581" si="162">+C509*$L$2</f>
        <v>0</v>
      </c>
      <c r="D581" s="6">
        <f t="shared" si="162"/>
        <v>2252.0495000000001</v>
      </c>
      <c r="E581" s="6">
        <f t="shared" si="162"/>
        <v>1883.991</v>
      </c>
      <c r="F581" s="6">
        <f t="shared" si="162"/>
        <v>1228.5135</v>
      </c>
      <c r="G581" s="6">
        <f t="shared" si="162"/>
        <v>858.65300000000002</v>
      </c>
      <c r="H581" s="6">
        <f t="shared" si="162"/>
        <v>605.47199999999998</v>
      </c>
      <c r="L581" s="112"/>
      <c r="M581" s="113"/>
      <c r="N581" s="113"/>
      <c r="O581" s="113"/>
      <c r="P581" s="113"/>
      <c r="Q581" s="113"/>
    </row>
    <row r="582" spans="1:17" hidden="1" x14ac:dyDescent="0.15">
      <c r="A582" s="3">
        <v>41</v>
      </c>
      <c r="B582" s="5"/>
      <c r="C582" s="18">
        <f t="shared" ref="C582:H582" si="163">+C510*$L$2</f>
        <v>0</v>
      </c>
      <c r="D582" s="6">
        <f t="shared" si="163"/>
        <v>2307.9115000000002</v>
      </c>
      <c r="E582" s="6">
        <f t="shared" si="163"/>
        <v>1941.6550000000002</v>
      </c>
      <c r="F582" s="6">
        <f t="shared" si="163"/>
        <v>1269.509</v>
      </c>
      <c r="G582" s="6">
        <f t="shared" si="163"/>
        <v>886.13350000000003</v>
      </c>
      <c r="H582" s="6">
        <f t="shared" si="163"/>
        <v>617.63549999999998</v>
      </c>
      <c r="L582" s="112"/>
      <c r="M582" s="113"/>
      <c r="N582" s="113"/>
      <c r="O582" s="113"/>
      <c r="P582" s="113"/>
      <c r="Q582" s="113"/>
    </row>
    <row r="583" spans="1:17" hidden="1" x14ac:dyDescent="0.15">
      <c r="A583" s="3">
        <v>42</v>
      </c>
      <c r="B583" s="5"/>
      <c r="C583" s="18"/>
      <c r="D583" s="6">
        <f t="shared" ref="D583:H583" si="164">+D511*$L$2</f>
        <v>2365.5754999999999</v>
      </c>
      <c r="E583" s="6">
        <f t="shared" si="164"/>
        <v>1996.616</v>
      </c>
      <c r="F583" s="6">
        <f t="shared" si="164"/>
        <v>1310.0539999999999</v>
      </c>
      <c r="G583" s="6">
        <f t="shared" si="164"/>
        <v>913.16350000000011</v>
      </c>
      <c r="H583" s="6">
        <f t="shared" si="164"/>
        <v>631.601</v>
      </c>
      <c r="L583" s="112"/>
      <c r="M583" s="113"/>
      <c r="N583" s="113"/>
      <c r="O583" s="113"/>
      <c r="P583" s="113"/>
      <c r="Q583" s="113"/>
    </row>
    <row r="584" spans="1:17" hidden="1" x14ac:dyDescent="0.15">
      <c r="A584" s="3">
        <v>43</v>
      </c>
      <c r="B584" s="5"/>
      <c r="C584" s="18"/>
      <c r="D584" s="6">
        <f t="shared" ref="D584:H584" si="165">+D512*$L$2</f>
        <v>2436.7545</v>
      </c>
      <c r="E584" s="6">
        <f t="shared" si="165"/>
        <v>2067.7950000000001</v>
      </c>
      <c r="F584" s="6">
        <f t="shared" si="165"/>
        <v>1351.5</v>
      </c>
      <c r="G584" s="6">
        <f t="shared" si="165"/>
        <v>939.74300000000005</v>
      </c>
      <c r="H584" s="6">
        <f t="shared" si="165"/>
        <v>657.73</v>
      </c>
      <c r="L584" s="112"/>
      <c r="M584" s="113"/>
      <c r="N584" s="113"/>
      <c r="O584" s="113"/>
      <c r="P584" s="113"/>
      <c r="Q584" s="113"/>
    </row>
    <row r="585" spans="1:17" hidden="1" x14ac:dyDescent="0.15">
      <c r="A585" s="3">
        <v>44</v>
      </c>
      <c r="B585" s="5"/>
      <c r="C585" s="18"/>
      <c r="D585" s="6">
        <f t="shared" ref="D585:H585" si="166">+D513*$L$2</f>
        <v>2507.0325000000003</v>
      </c>
      <c r="E585" s="6">
        <f t="shared" si="166"/>
        <v>2124.558</v>
      </c>
      <c r="F585" s="6">
        <f t="shared" si="166"/>
        <v>1406.461</v>
      </c>
      <c r="G585" s="6">
        <f t="shared" si="166"/>
        <v>967.22350000000006</v>
      </c>
      <c r="H585" s="6">
        <f t="shared" si="166"/>
        <v>672.14600000000007</v>
      </c>
      <c r="L585" s="112"/>
      <c r="M585" s="113"/>
      <c r="N585" s="113"/>
      <c r="O585" s="113"/>
      <c r="P585" s="113"/>
      <c r="Q585" s="113"/>
    </row>
    <row r="586" spans="1:17" hidden="1" x14ac:dyDescent="0.15">
      <c r="A586" s="3">
        <v>45</v>
      </c>
      <c r="B586" s="5"/>
      <c r="C586" s="18"/>
      <c r="D586" s="6">
        <f t="shared" ref="D586:H586" si="167">+D514*$L$2</f>
        <v>2577.3105</v>
      </c>
      <c r="E586" s="6">
        <f t="shared" si="167"/>
        <v>2195.2865000000002</v>
      </c>
      <c r="F586" s="6">
        <f t="shared" si="167"/>
        <v>1447.4565</v>
      </c>
      <c r="G586" s="6">
        <f t="shared" si="167"/>
        <v>994.70400000000006</v>
      </c>
      <c r="H586" s="6">
        <f t="shared" si="167"/>
        <v>698.27500000000009</v>
      </c>
      <c r="L586" s="112"/>
      <c r="M586" s="113"/>
      <c r="N586" s="113"/>
      <c r="O586" s="113"/>
      <c r="P586" s="113"/>
      <c r="Q586" s="113"/>
    </row>
    <row r="587" spans="1:17" hidden="1" x14ac:dyDescent="0.15">
      <c r="A587" s="3">
        <v>46</v>
      </c>
      <c r="B587" s="5"/>
      <c r="C587" s="18"/>
      <c r="D587" s="6">
        <f t="shared" ref="D587:H587" si="168">+D515*$L$2</f>
        <v>2648.94</v>
      </c>
      <c r="E587" s="6">
        <f t="shared" si="168"/>
        <v>2266.4654999999998</v>
      </c>
      <c r="F587" s="6">
        <f t="shared" si="168"/>
        <v>1489.3530000000001</v>
      </c>
      <c r="G587" s="6">
        <f t="shared" si="168"/>
        <v>1020.833</v>
      </c>
      <c r="H587" s="6">
        <f t="shared" si="168"/>
        <v>712.2405</v>
      </c>
      <c r="L587" s="112"/>
      <c r="M587" s="113"/>
      <c r="N587" s="113"/>
      <c r="O587" s="113"/>
      <c r="P587" s="113"/>
      <c r="Q587" s="113"/>
    </row>
    <row r="588" spans="1:17" hidden="1" x14ac:dyDescent="0.15">
      <c r="A588" s="3">
        <v>47</v>
      </c>
      <c r="B588" s="5"/>
      <c r="C588" s="18"/>
      <c r="D588" s="6">
        <f t="shared" ref="D588:H588" si="169">+D516*$L$2</f>
        <v>2719.2179999999998</v>
      </c>
      <c r="E588" s="6">
        <f t="shared" si="169"/>
        <v>2323.2285000000002</v>
      </c>
      <c r="F588" s="6">
        <f t="shared" si="169"/>
        <v>1544.7645000000002</v>
      </c>
      <c r="G588" s="6">
        <f t="shared" si="169"/>
        <v>1047.4125000000001</v>
      </c>
      <c r="H588" s="6">
        <f t="shared" si="169"/>
        <v>725.75549999999998</v>
      </c>
      <c r="L588" s="112"/>
      <c r="M588" s="113"/>
      <c r="N588" s="113"/>
      <c r="O588" s="113"/>
      <c r="P588" s="113"/>
      <c r="Q588" s="113"/>
    </row>
    <row r="589" spans="1:17" hidden="1" x14ac:dyDescent="0.15">
      <c r="A589" s="3">
        <v>48</v>
      </c>
      <c r="B589" s="5"/>
      <c r="C589" s="18"/>
      <c r="D589" s="6">
        <f t="shared" ref="D589:H589" si="170">+D517*$L$2</f>
        <v>2832.2935000000002</v>
      </c>
      <c r="E589" s="6">
        <f t="shared" si="170"/>
        <v>2421.8879999999999</v>
      </c>
      <c r="F589" s="6">
        <f t="shared" si="170"/>
        <v>1613.2405000000001</v>
      </c>
      <c r="G589" s="6">
        <f t="shared" si="170"/>
        <v>1087.5070000000001</v>
      </c>
      <c r="H589" s="6">
        <f t="shared" si="170"/>
        <v>751.8845</v>
      </c>
      <c r="L589" s="112"/>
      <c r="M589" s="113"/>
      <c r="N589" s="113"/>
      <c r="O589" s="113"/>
      <c r="P589" s="113"/>
      <c r="Q589" s="113"/>
    </row>
    <row r="590" spans="1:17" hidden="1" x14ac:dyDescent="0.15">
      <c r="A590" s="3">
        <v>49</v>
      </c>
      <c r="B590" s="5"/>
      <c r="C590" s="18"/>
      <c r="D590" s="6">
        <f t="shared" ref="D590:H590" si="171">+D518*$L$2</f>
        <v>2931.4034999999999</v>
      </c>
      <c r="E590" s="6">
        <f t="shared" si="171"/>
        <v>2507.0325000000003</v>
      </c>
      <c r="F590" s="6">
        <f t="shared" si="171"/>
        <v>1669.1025000000002</v>
      </c>
      <c r="G590" s="6">
        <f t="shared" si="171"/>
        <v>1128.953</v>
      </c>
      <c r="H590" s="6">
        <f t="shared" si="171"/>
        <v>778.01350000000002</v>
      </c>
      <c r="L590" s="112"/>
      <c r="M590" s="113"/>
      <c r="N590" s="113"/>
      <c r="O590" s="113"/>
      <c r="P590" s="113"/>
      <c r="Q590" s="113"/>
    </row>
    <row r="591" spans="1:17" hidden="1" x14ac:dyDescent="0.15">
      <c r="A591" s="3">
        <v>50</v>
      </c>
      <c r="B591" s="5"/>
      <c r="C591" s="18"/>
      <c r="D591" s="6">
        <f t="shared" ref="D591:H591" si="172">+D519*$L$2</f>
        <v>3030.9640000000004</v>
      </c>
      <c r="E591" s="6">
        <f t="shared" si="172"/>
        <v>2592.1770000000001</v>
      </c>
      <c r="F591" s="6">
        <f t="shared" si="172"/>
        <v>1738.029</v>
      </c>
      <c r="G591" s="6">
        <f t="shared" si="172"/>
        <v>1167.6959999999999</v>
      </c>
      <c r="H591" s="6">
        <f t="shared" si="172"/>
        <v>791.97900000000004</v>
      </c>
      <c r="L591" s="112"/>
      <c r="M591" s="113"/>
      <c r="N591" s="113"/>
      <c r="O591" s="113"/>
      <c r="P591" s="113"/>
      <c r="Q591" s="113"/>
    </row>
    <row r="592" spans="1:17" hidden="1" x14ac:dyDescent="0.15">
      <c r="A592" s="3">
        <v>51</v>
      </c>
      <c r="B592" s="5"/>
      <c r="C592" s="18"/>
      <c r="D592" s="6">
        <f t="shared" ref="D592:H592" si="173">+D520*$L$2</f>
        <v>3129.6235000000001</v>
      </c>
      <c r="E592" s="6">
        <f t="shared" si="173"/>
        <v>2689.9355</v>
      </c>
      <c r="F592" s="6">
        <f t="shared" si="173"/>
        <v>1807.4059999999999</v>
      </c>
      <c r="G592" s="6">
        <f t="shared" si="173"/>
        <v>1208.241</v>
      </c>
      <c r="H592" s="6">
        <f t="shared" si="173"/>
        <v>818.55850000000009</v>
      </c>
      <c r="L592" s="112"/>
      <c r="M592" s="113"/>
      <c r="N592" s="113"/>
      <c r="O592" s="113"/>
      <c r="P592" s="113"/>
      <c r="Q592" s="113"/>
    </row>
    <row r="593" spans="1:17" hidden="1" x14ac:dyDescent="0.15">
      <c r="A593" s="3">
        <v>52</v>
      </c>
      <c r="B593" s="5"/>
      <c r="C593" s="18"/>
      <c r="D593" s="6">
        <f t="shared" ref="D593:H593" si="174">+D521*$L$2</f>
        <v>3228.7335000000003</v>
      </c>
      <c r="E593" s="6">
        <f t="shared" si="174"/>
        <v>2775.5304999999998</v>
      </c>
      <c r="F593" s="6">
        <f t="shared" si="174"/>
        <v>1861.9165</v>
      </c>
      <c r="G593" s="6">
        <f t="shared" si="174"/>
        <v>1248.3354999999999</v>
      </c>
      <c r="H593" s="6">
        <f t="shared" si="174"/>
        <v>846.94</v>
      </c>
      <c r="L593" s="112"/>
      <c r="M593" s="113"/>
      <c r="N593" s="113"/>
      <c r="O593" s="113"/>
      <c r="P593" s="113"/>
      <c r="Q593" s="113"/>
    </row>
    <row r="594" spans="1:17" hidden="1" x14ac:dyDescent="0.15">
      <c r="A594" s="3">
        <v>53</v>
      </c>
      <c r="B594" s="5"/>
      <c r="C594" s="18"/>
      <c r="D594" s="6">
        <f t="shared" ref="D594:H594" si="175">+D522*$L$2</f>
        <v>3356.6754999999998</v>
      </c>
      <c r="E594" s="6">
        <f t="shared" si="175"/>
        <v>2888.6060000000002</v>
      </c>
      <c r="F594" s="6">
        <f t="shared" si="175"/>
        <v>1944.3579999999999</v>
      </c>
      <c r="G594" s="6">
        <f t="shared" si="175"/>
        <v>1288.8805</v>
      </c>
      <c r="H594" s="6">
        <f t="shared" si="175"/>
        <v>873.06900000000007</v>
      </c>
      <c r="L594" s="112"/>
      <c r="M594" s="113"/>
      <c r="N594" s="113"/>
      <c r="O594" s="113"/>
      <c r="P594" s="113"/>
      <c r="Q594" s="113"/>
    </row>
    <row r="595" spans="1:17" hidden="1" x14ac:dyDescent="0.15">
      <c r="A595" s="3">
        <v>54</v>
      </c>
      <c r="B595" s="5"/>
      <c r="C595" s="18"/>
      <c r="D595" s="6">
        <f t="shared" ref="D595:H595" si="176">+D523*$L$2</f>
        <v>3483.7165000000005</v>
      </c>
      <c r="E595" s="6">
        <f t="shared" si="176"/>
        <v>3003.0329999999999</v>
      </c>
      <c r="F595" s="6">
        <f t="shared" si="176"/>
        <v>2027.7005000000001</v>
      </c>
      <c r="G595" s="6">
        <f t="shared" si="176"/>
        <v>1341.1385</v>
      </c>
      <c r="H595" s="6">
        <f t="shared" si="176"/>
        <v>886.13350000000003</v>
      </c>
      <c r="L595" s="112"/>
      <c r="M595" s="113"/>
      <c r="N595" s="113"/>
      <c r="O595" s="113"/>
      <c r="P595" s="113"/>
      <c r="Q595" s="113"/>
    </row>
    <row r="596" spans="1:17" hidden="1" x14ac:dyDescent="0.15">
      <c r="A596" s="3">
        <v>55</v>
      </c>
      <c r="B596" s="5"/>
      <c r="C596" s="18"/>
      <c r="D596" s="6">
        <f t="shared" ref="D596:H596" si="177">+D524*$L$2</f>
        <v>3611.2080000000001</v>
      </c>
      <c r="E596" s="6">
        <f t="shared" si="177"/>
        <v>3116.5590000000002</v>
      </c>
      <c r="F596" s="6">
        <f t="shared" si="177"/>
        <v>2109.6914999999999</v>
      </c>
      <c r="G596" s="6">
        <f t="shared" si="177"/>
        <v>1382.134</v>
      </c>
      <c r="H596" s="6">
        <f t="shared" si="177"/>
        <v>913.16350000000011</v>
      </c>
      <c r="L596" s="112"/>
      <c r="M596" s="113"/>
      <c r="N596" s="113"/>
      <c r="O596" s="113"/>
      <c r="P596" s="113"/>
      <c r="Q596" s="113"/>
    </row>
    <row r="597" spans="1:17" hidden="1" x14ac:dyDescent="0.15">
      <c r="A597" s="3">
        <v>56</v>
      </c>
      <c r="B597" s="5"/>
      <c r="C597" s="18"/>
      <c r="D597" s="6">
        <f t="shared" ref="D597:H597" si="178">+D525*$L$2</f>
        <v>3738.2490000000003</v>
      </c>
      <c r="E597" s="6">
        <f t="shared" si="178"/>
        <v>3228.7335000000003</v>
      </c>
      <c r="F597" s="6">
        <f t="shared" si="178"/>
        <v>2192.5835000000002</v>
      </c>
      <c r="G597" s="6">
        <f t="shared" si="178"/>
        <v>1435.7435</v>
      </c>
      <c r="H597" s="6">
        <f t="shared" si="178"/>
        <v>939.74300000000005</v>
      </c>
      <c r="L597" s="112"/>
      <c r="M597" s="113"/>
      <c r="N597" s="113"/>
      <c r="O597" s="113"/>
      <c r="P597" s="113"/>
      <c r="Q597" s="113"/>
    </row>
    <row r="598" spans="1:17" hidden="1" x14ac:dyDescent="0.15">
      <c r="A598" s="3">
        <v>57</v>
      </c>
      <c r="B598" s="5"/>
      <c r="C598" s="18"/>
      <c r="D598" s="6">
        <f t="shared" ref="D598:H598" si="179">+D526*$L$2</f>
        <v>3866.1910000000003</v>
      </c>
      <c r="E598" s="6">
        <f t="shared" si="179"/>
        <v>3341.8090000000002</v>
      </c>
      <c r="F598" s="6">
        <f t="shared" si="179"/>
        <v>2275.0250000000001</v>
      </c>
      <c r="G598" s="6">
        <f t="shared" si="179"/>
        <v>1490.2539999999999</v>
      </c>
      <c r="H598" s="6">
        <f t="shared" si="179"/>
        <v>967.22350000000006</v>
      </c>
      <c r="L598" s="112"/>
      <c r="M598" s="113"/>
      <c r="N598" s="113"/>
      <c r="O598" s="113"/>
      <c r="P598" s="113"/>
      <c r="Q598" s="113"/>
    </row>
    <row r="599" spans="1:17" hidden="1" x14ac:dyDescent="0.15">
      <c r="A599" s="3">
        <v>58</v>
      </c>
      <c r="B599" s="5"/>
      <c r="C599" s="18"/>
      <c r="D599" s="6">
        <f t="shared" ref="D599:H599" si="180">+D527*$L$2</f>
        <v>4036.0295000000001</v>
      </c>
      <c r="E599" s="6">
        <f t="shared" si="180"/>
        <v>3483.7165000000005</v>
      </c>
      <c r="F599" s="6">
        <f t="shared" si="180"/>
        <v>2399.3629999999998</v>
      </c>
      <c r="G599" s="6">
        <f t="shared" si="180"/>
        <v>1543.413</v>
      </c>
      <c r="H599" s="6">
        <f t="shared" si="180"/>
        <v>994.70400000000006</v>
      </c>
      <c r="L599" s="112"/>
      <c r="M599" s="113"/>
      <c r="N599" s="113"/>
      <c r="O599" s="113"/>
      <c r="P599" s="113"/>
      <c r="Q599" s="113"/>
    </row>
    <row r="600" spans="1:17" hidden="1" x14ac:dyDescent="0.15">
      <c r="A600" s="3">
        <v>59</v>
      </c>
      <c r="B600" s="5"/>
      <c r="C600" s="18"/>
      <c r="D600" s="6">
        <f t="shared" ref="D600:H600" si="181">+D528*$L$2</f>
        <v>4191.0015000000003</v>
      </c>
      <c r="E600" s="6">
        <f t="shared" si="181"/>
        <v>3624.2725</v>
      </c>
      <c r="F600" s="6">
        <f t="shared" si="181"/>
        <v>2509.7354999999998</v>
      </c>
      <c r="G600" s="6">
        <f t="shared" si="181"/>
        <v>1610.0870000000002</v>
      </c>
      <c r="H600" s="6">
        <f t="shared" si="181"/>
        <v>1020.833</v>
      </c>
      <c r="L600" s="112"/>
      <c r="M600" s="113"/>
      <c r="N600" s="113"/>
      <c r="O600" s="113"/>
      <c r="P600" s="113"/>
      <c r="Q600" s="113"/>
    </row>
    <row r="601" spans="1:17" hidden="1" x14ac:dyDescent="0.15">
      <c r="A601" s="3">
        <v>60</v>
      </c>
      <c r="B601" s="5"/>
      <c r="C601" s="18"/>
      <c r="D601" s="6">
        <f t="shared" ref="D601:H601" si="182">+D529*$L$2</f>
        <v>4362.1914999999999</v>
      </c>
      <c r="E601" s="6">
        <f t="shared" si="182"/>
        <v>3781.4969999999998</v>
      </c>
      <c r="F601" s="6">
        <f t="shared" si="182"/>
        <v>2619.6575000000003</v>
      </c>
      <c r="G601" s="6">
        <f t="shared" si="182"/>
        <v>1677.662</v>
      </c>
      <c r="H601" s="6">
        <f t="shared" si="182"/>
        <v>1060.9275</v>
      </c>
      <c r="L601" s="112"/>
      <c r="M601" s="113"/>
      <c r="N601" s="113"/>
      <c r="O601" s="113"/>
      <c r="P601" s="113"/>
      <c r="Q601" s="113"/>
    </row>
    <row r="602" spans="1:17" hidden="1" x14ac:dyDescent="0.15">
      <c r="A602" s="3">
        <v>61</v>
      </c>
      <c r="B602" s="5"/>
      <c r="C602" s="18"/>
      <c r="D602" s="6">
        <f t="shared" ref="D602:H602" si="183">+D530*$L$2</f>
        <v>4602.308</v>
      </c>
      <c r="E602" s="6">
        <f t="shared" si="183"/>
        <v>3978.8160000000003</v>
      </c>
      <c r="F602" s="6">
        <f t="shared" si="183"/>
        <v>2771.9265</v>
      </c>
      <c r="G602" s="6">
        <f t="shared" si="183"/>
        <v>1758.3015</v>
      </c>
      <c r="H602" s="6">
        <f t="shared" si="183"/>
        <v>1087.5070000000001</v>
      </c>
      <c r="L602" s="112"/>
      <c r="M602" s="113"/>
      <c r="N602" s="113"/>
      <c r="O602" s="113"/>
      <c r="P602" s="113"/>
      <c r="Q602" s="113"/>
    </row>
    <row r="603" spans="1:17" hidden="1" x14ac:dyDescent="0.15">
      <c r="A603" s="3">
        <v>62</v>
      </c>
      <c r="B603" s="5"/>
      <c r="C603" s="18"/>
      <c r="D603" s="6">
        <f t="shared" ref="D603:H603" si="184">+D531*$L$2</f>
        <v>4913.6034999999993</v>
      </c>
      <c r="E603" s="6">
        <f t="shared" si="184"/>
        <v>4261.2794999999996</v>
      </c>
      <c r="F603" s="6">
        <f t="shared" si="184"/>
        <v>2978.2554999999998</v>
      </c>
      <c r="G603" s="6">
        <f t="shared" si="184"/>
        <v>1879.4860000000001</v>
      </c>
      <c r="H603" s="6">
        <f t="shared" si="184"/>
        <v>1140.6659999999999</v>
      </c>
      <c r="L603" s="112"/>
      <c r="M603" s="113"/>
      <c r="N603" s="113"/>
      <c r="O603" s="113"/>
      <c r="P603" s="113"/>
      <c r="Q603" s="113"/>
    </row>
    <row r="604" spans="1:17" hidden="1" x14ac:dyDescent="0.15">
      <c r="A604" s="3">
        <v>63</v>
      </c>
      <c r="B604" s="5"/>
      <c r="C604" s="18"/>
      <c r="D604" s="6">
        <f t="shared" ref="D604:H604" si="185">+D532*$L$2</f>
        <v>5379.8710000000001</v>
      </c>
      <c r="E604" s="6">
        <f t="shared" si="185"/>
        <v>4659.5214999999998</v>
      </c>
      <c r="F604" s="6">
        <f t="shared" si="185"/>
        <v>3268.3775000000001</v>
      </c>
      <c r="G604" s="6">
        <f t="shared" si="185"/>
        <v>2052.4780000000001</v>
      </c>
      <c r="H604" s="6">
        <f t="shared" si="185"/>
        <v>1195.6270000000002</v>
      </c>
      <c r="L604" s="112"/>
      <c r="M604" s="113"/>
      <c r="N604" s="113"/>
      <c r="O604" s="113"/>
      <c r="P604" s="113"/>
      <c r="Q604" s="113"/>
    </row>
    <row r="605" spans="1:17" hidden="1" x14ac:dyDescent="0.15">
      <c r="A605" s="3">
        <v>64</v>
      </c>
      <c r="B605" s="5"/>
      <c r="C605" s="18"/>
      <c r="D605" s="6">
        <f t="shared" ref="D605:H605" si="186">+D533*$L$2</f>
        <v>6016.8780000000006</v>
      </c>
      <c r="E605" s="6">
        <f t="shared" si="186"/>
        <v>5211.384</v>
      </c>
      <c r="F605" s="6">
        <f t="shared" si="186"/>
        <v>3667.07</v>
      </c>
      <c r="G605" s="6">
        <f t="shared" si="186"/>
        <v>2294.3965000000003</v>
      </c>
      <c r="H605" s="6">
        <f t="shared" si="186"/>
        <v>1274.915</v>
      </c>
      <c r="L605" s="112"/>
      <c r="M605" s="113"/>
      <c r="N605" s="113"/>
      <c r="O605" s="113"/>
      <c r="P605" s="113"/>
      <c r="Q605" s="113"/>
    </row>
    <row r="606" spans="1:17" hidden="1" x14ac:dyDescent="0.15">
      <c r="A606" s="3">
        <v>65</v>
      </c>
      <c r="B606" s="5"/>
      <c r="C606" s="18"/>
      <c r="D606" s="6">
        <f t="shared" ref="D606:H606" si="187">+D534*$L$2</f>
        <v>6839.040500000001</v>
      </c>
      <c r="E606" s="6">
        <f t="shared" si="187"/>
        <v>5919.5700000000006</v>
      </c>
      <c r="F606" s="6">
        <f t="shared" si="187"/>
        <v>4177.4865</v>
      </c>
      <c r="G606" s="6">
        <f t="shared" si="187"/>
        <v>2602.5385000000001</v>
      </c>
      <c r="H606" s="6">
        <f t="shared" si="187"/>
        <v>1396.0995</v>
      </c>
      <c r="L606" s="112"/>
      <c r="M606" s="113"/>
      <c r="N606" s="113"/>
      <c r="O606" s="113"/>
      <c r="P606" s="113"/>
      <c r="Q606" s="113"/>
    </row>
    <row r="607" spans="1:17" hidden="1" x14ac:dyDescent="0.15">
      <c r="A607" s="3">
        <v>66</v>
      </c>
      <c r="B607" s="5"/>
      <c r="C607" s="18"/>
      <c r="D607" s="6">
        <f t="shared" ref="D607:H607" si="188">+D535*$L$2</f>
        <v>7844.1059999999998</v>
      </c>
      <c r="E607" s="6">
        <f t="shared" si="188"/>
        <v>6810.6589999999997</v>
      </c>
      <c r="F607" s="6">
        <f t="shared" si="188"/>
        <v>4797.3744999999999</v>
      </c>
      <c r="G607" s="6">
        <f t="shared" si="188"/>
        <v>2964.7404999999999</v>
      </c>
      <c r="H607" s="6">
        <f t="shared" si="188"/>
        <v>1543.413</v>
      </c>
      <c r="L607" s="112"/>
      <c r="M607" s="113"/>
      <c r="N607" s="113"/>
      <c r="O607" s="113"/>
      <c r="P607" s="113"/>
      <c r="Q607" s="113"/>
    </row>
    <row r="608" spans="1:17" hidden="1" x14ac:dyDescent="0.15">
      <c r="A608" s="3">
        <v>67</v>
      </c>
      <c r="B608" s="5"/>
      <c r="C608" s="18"/>
      <c r="D608" s="6">
        <f t="shared" ref="D608:H608" si="189">+D536*$L$2</f>
        <v>8977.1135000000013</v>
      </c>
      <c r="E608" s="6">
        <f t="shared" si="189"/>
        <v>7814.3730000000005</v>
      </c>
      <c r="F608" s="6">
        <f t="shared" si="189"/>
        <v>5515.0209999999997</v>
      </c>
      <c r="G608" s="6">
        <f t="shared" si="189"/>
        <v>3381.0025000000001</v>
      </c>
      <c r="H608" s="6">
        <f t="shared" si="189"/>
        <v>1744.336</v>
      </c>
      <c r="L608" s="112"/>
      <c r="M608" s="113"/>
      <c r="N608" s="113"/>
      <c r="O608" s="113"/>
      <c r="P608" s="113"/>
      <c r="Q608" s="113"/>
    </row>
    <row r="609" spans="1:17" hidden="1" x14ac:dyDescent="0.15">
      <c r="A609" s="3">
        <v>68</v>
      </c>
      <c r="B609" s="5"/>
      <c r="C609" s="18"/>
      <c r="D609" s="6">
        <f t="shared" ref="D609:H609" si="190">+D537*$L$2</f>
        <v>10193.463500000002</v>
      </c>
      <c r="E609" s="6">
        <f t="shared" si="190"/>
        <v>8905.4840000000004</v>
      </c>
      <c r="F609" s="6">
        <f t="shared" si="190"/>
        <v>6272.7619999999997</v>
      </c>
      <c r="G609" s="6">
        <f t="shared" si="190"/>
        <v>3837.3590000000004</v>
      </c>
      <c r="H609" s="6">
        <f t="shared" si="190"/>
        <v>1959.2245</v>
      </c>
      <c r="L609" s="112"/>
      <c r="M609" s="113"/>
      <c r="N609" s="113"/>
      <c r="O609" s="113"/>
      <c r="P609" s="113"/>
      <c r="Q609" s="113"/>
    </row>
    <row r="610" spans="1:17" hidden="1" x14ac:dyDescent="0.15">
      <c r="A610" s="3">
        <v>69</v>
      </c>
      <c r="B610" s="5"/>
      <c r="C610" s="18"/>
      <c r="D610" s="6">
        <f t="shared" ref="D610:H610" si="191">+D538*$L$2</f>
        <v>11467.928</v>
      </c>
      <c r="E610" s="6">
        <f t="shared" si="191"/>
        <v>10052.907500000001</v>
      </c>
      <c r="F610" s="6">
        <f t="shared" si="191"/>
        <v>7071.9489999999996</v>
      </c>
      <c r="G610" s="6">
        <f t="shared" si="191"/>
        <v>4318.9435000000003</v>
      </c>
      <c r="H610" s="6">
        <f t="shared" si="191"/>
        <v>2201.143</v>
      </c>
      <c r="L610" s="112"/>
      <c r="M610" s="113"/>
      <c r="N610" s="113"/>
      <c r="O610" s="113"/>
      <c r="P610" s="113"/>
      <c r="Q610" s="113"/>
    </row>
    <row r="611" spans="1:17" hidden="1" x14ac:dyDescent="0.15">
      <c r="A611" s="3">
        <v>70</v>
      </c>
      <c r="B611" s="5"/>
      <c r="C611" s="18"/>
      <c r="D611" s="6">
        <f t="shared" ref="D611:H611" si="192">+D539*$L$2</f>
        <v>12784.7395</v>
      </c>
      <c r="E611" s="6">
        <f t="shared" si="192"/>
        <v>11226.0095</v>
      </c>
      <c r="F611" s="6">
        <f t="shared" si="192"/>
        <v>7925.6464999999998</v>
      </c>
      <c r="G611" s="6">
        <f t="shared" si="192"/>
        <v>4856.8405000000002</v>
      </c>
      <c r="H611" s="6">
        <f t="shared" si="192"/>
        <v>2455.6754999999998</v>
      </c>
      <c r="L611" s="112"/>
      <c r="M611" s="113"/>
      <c r="N611" s="113"/>
      <c r="O611" s="113"/>
      <c r="P611" s="113"/>
      <c r="Q611" s="113"/>
    </row>
    <row r="612" spans="1:17" hidden="1" x14ac:dyDescent="0.15">
      <c r="A612" s="3">
        <v>71</v>
      </c>
      <c r="B612" s="5"/>
      <c r="C612" s="18"/>
      <c r="D612" s="6">
        <f t="shared" ref="D612:H612" si="193">+D540*$L$2</f>
        <v>14143.897999999999</v>
      </c>
      <c r="E612" s="6">
        <f t="shared" si="193"/>
        <v>12457.6765</v>
      </c>
      <c r="F612" s="6">
        <f t="shared" si="193"/>
        <v>8822.1414999999997</v>
      </c>
      <c r="G612" s="6">
        <f t="shared" si="193"/>
        <v>5418.6139999999996</v>
      </c>
      <c r="H612" s="6">
        <f t="shared" si="193"/>
        <v>2723.723</v>
      </c>
      <c r="L612" s="112"/>
      <c r="M612" s="113"/>
      <c r="N612" s="113"/>
      <c r="O612" s="113"/>
      <c r="P612" s="113"/>
      <c r="Q612" s="113"/>
    </row>
    <row r="613" spans="1:17" hidden="1" x14ac:dyDescent="0.15">
      <c r="A613" s="3">
        <v>72</v>
      </c>
      <c r="B613" s="5"/>
      <c r="C613" s="18"/>
      <c r="D613" s="6">
        <f t="shared" ref="D613:H613" si="194">+D541*$L$2</f>
        <v>15543.601500000001</v>
      </c>
      <c r="E613" s="6">
        <f t="shared" si="194"/>
        <v>13704.210000000001</v>
      </c>
      <c r="F613" s="6">
        <f t="shared" si="194"/>
        <v>9759.6319999999996</v>
      </c>
      <c r="G613" s="6">
        <f t="shared" si="194"/>
        <v>6021.3830000000007</v>
      </c>
      <c r="H613" s="6">
        <f t="shared" si="194"/>
        <v>3005.2855</v>
      </c>
      <c r="L613" s="112"/>
      <c r="M613" s="113"/>
      <c r="N613" s="113"/>
      <c r="O613" s="113"/>
      <c r="P613" s="113"/>
      <c r="Q613" s="113"/>
    </row>
    <row r="614" spans="1:17" hidden="1" x14ac:dyDescent="0.15">
      <c r="A614" s="3">
        <v>73</v>
      </c>
      <c r="B614" s="5"/>
      <c r="C614" s="18"/>
      <c r="D614" s="6">
        <f t="shared" ref="D614:H614" si="195">+D542*$L$2</f>
        <v>16973.939000000002</v>
      </c>
      <c r="E614" s="6">
        <f t="shared" si="195"/>
        <v>14992.1895</v>
      </c>
      <c r="F614" s="6">
        <f t="shared" si="195"/>
        <v>10752.083500000001</v>
      </c>
      <c r="G614" s="6">
        <f t="shared" si="195"/>
        <v>6666.0484999999999</v>
      </c>
      <c r="H614" s="6">
        <f t="shared" si="195"/>
        <v>3300.3629999999998</v>
      </c>
      <c r="L614" s="112"/>
      <c r="M614" s="113"/>
      <c r="N614" s="113"/>
      <c r="O614" s="113"/>
      <c r="P614" s="113"/>
      <c r="Q614" s="113"/>
    </row>
    <row r="615" spans="1:17" hidden="1" x14ac:dyDescent="0.15">
      <c r="A615" s="3">
        <v>74</v>
      </c>
      <c r="B615" s="5"/>
      <c r="C615" s="18"/>
      <c r="D615" s="6">
        <f t="shared" ref="D615:H615" si="196">+D543*$L$2</f>
        <v>18417.791499999999</v>
      </c>
      <c r="E615" s="6">
        <f t="shared" si="196"/>
        <v>16309.451500000001</v>
      </c>
      <c r="F615" s="6">
        <f t="shared" si="196"/>
        <v>11785.530499999999</v>
      </c>
      <c r="G615" s="6">
        <f t="shared" si="196"/>
        <v>7350.3580000000002</v>
      </c>
      <c r="H615" s="6">
        <f t="shared" si="196"/>
        <v>3594.9900000000002</v>
      </c>
      <c r="L615" s="112"/>
      <c r="M615" s="113"/>
      <c r="N615" s="113"/>
      <c r="O615" s="113"/>
      <c r="P615" s="113"/>
      <c r="Q615" s="113"/>
    </row>
    <row r="616" spans="1:17" hidden="1" x14ac:dyDescent="0.15">
      <c r="A616" s="3">
        <v>75</v>
      </c>
      <c r="B616" s="5"/>
      <c r="C616" s="18"/>
      <c r="D616" s="6">
        <f t="shared" ref="D616:H616" si="197">+D544*$L$2</f>
        <v>19903.540499999999</v>
      </c>
      <c r="E616" s="6">
        <f t="shared" si="197"/>
        <v>17639.327499999999</v>
      </c>
      <c r="F616" s="6">
        <f t="shared" si="197"/>
        <v>12860.423500000001</v>
      </c>
      <c r="G616" s="6">
        <f t="shared" si="197"/>
        <v>8074.7620000000006</v>
      </c>
      <c r="H616" s="6">
        <f t="shared" si="197"/>
        <v>3904.0329999999999</v>
      </c>
      <c r="L616" s="112"/>
      <c r="M616" s="113"/>
      <c r="N616" s="113"/>
      <c r="O616" s="113"/>
      <c r="P616" s="113"/>
      <c r="Q616" s="113"/>
    </row>
    <row r="617" spans="1:17" hidden="1" x14ac:dyDescent="0.15">
      <c r="A617" s="3">
        <v>76</v>
      </c>
      <c r="B617" s="5"/>
      <c r="C617" s="18"/>
      <c r="D617" s="6">
        <f t="shared" ref="D617:H617" si="198">+D545*$L$2</f>
        <v>21405.057000000001</v>
      </c>
      <c r="E617" s="6">
        <f t="shared" si="198"/>
        <v>18997.585000000003</v>
      </c>
      <c r="F617" s="6">
        <f t="shared" si="198"/>
        <v>13977.663500000001</v>
      </c>
      <c r="G617" s="6">
        <f t="shared" si="198"/>
        <v>8839.2605000000003</v>
      </c>
      <c r="H617" s="6">
        <f t="shared" si="198"/>
        <v>4225.2394999999997</v>
      </c>
      <c r="L617" s="112"/>
      <c r="M617" s="113"/>
      <c r="N617" s="113"/>
      <c r="O617" s="113"/>
      <c r="P617" s="113"/>
      <c r="Q617" s="113"/>
    </row>
    <row r="618" spans="1:17" hidden="1" x14ac:dyDescent="0.15">
      <c r="A618" s="3">
        <v>77</v>
      </c>
      <c r="B618" s="5"/>
      <c r="C618" s="18"/>
      <c r="D618" s="6">
        <f t="shared" ref="D618:H618" si="199">+D546*$L$2</f>
        <v>22933.153000000002</v>
      </c>
      <c r="E618" s="6">
        <f t="shared" si="199"/>
        <v>20370.708999999999</v>
      </c>
      <c r="F618" s="6">
        <f t="shared" si="199"/>
        <v>15134.547500000001</v>
      </c>
      <c r="G618" s="6">
        <f t="shared" si="199"/>
        <v>9643.4030000000002</v>
      </c>
      <c r="H618" s="6">
        <f t="shared" si="199"/>
        <v>4559.9609999999993</v>
      </c>
      <c r="L618" s="112"/>
      <c r="M618" s="113"/>
      <c r="N618" s="113"/>
      <c r="O618" s="113"/>
      <c r="P618" s="113"/>
      <c r="Q618" s="113"/>
    </row>
    <row r="619" spans="1:17" hidden="1" x14ac:dyDescent="0.15">
      <c r="A619" s="3">
        <v>78</v>
      </c>
      <c r="B619" s="5"/>
      <c r="C619" s="18"/>
      <c r="D619" s="6">
        <f t="shared" ref="D619:H619" si="200">+D547*$L$2</f>
        <v>24476.1155</v>
      </c>
      <c r="E619" s="6">
        <f t="shared" si="200"/>
        <v>21772.665000000001</v>
      </c>
      <c r="F619" s="6">
        <f t="shared" si="200"/>
        <v>16348.1945</v>
      </c>
      <c r="G619" s="6">
        <f t="shared" si="200"/>
        <v>10488.0905</v>
      </c>
      <c r="H619" s="6">
        <f t="shared" si="200"/>
        <v>4896.9350000000004</v>
      </c>
      <c r="L619" s="112"/>
      <c r="M619" s="113"/>
      <c r="N619" s="113"/>
      <c r="O619" s="113"/>
      <c r="P619" s="113"/>
      <c r="Q619" s="113"/>
    </row>
    <row r="620" spans="1:17" hidden="1" x14ac:dyDescent="0.15">
      <c r="A620" s="3">
        <v>79</v>
      </c>
      <c r="B620" s="5"/>
      <c r="C620" s="18"/>
      <c r="D620" s="6">
        <f t="shared" ref="D620:H620" si="201">+D548*$L$2</f>
        <v>26034.395</v>
      </c>
      <c r="E620" s="6">
        <f t="shared" si="201"/>
        <v>23174.1705</v>
      </c>
      <c r="F620" s="6">
        <f t="shared" si="201"/>
        <v>17601.935999999998</v>
      </c>
      <c r="G620" s="6">
        <f t="shared" si="201"/>
        <v>11360.258500000002</v>
      </c>
      <c r="H620" s="6">
        <f t="shared" si="201"/>
        <v>5258.2359999999999</v>
      </c>
      <c r="L620" s="112"/>
      <c r="M620" s="113"/>
      <c r="N620" s="113"/>
      <c r="O620" s="113"/>
      <c r="P620" s="113"/>
      <c r="Q620" s="113"/>
    </row>
    <row r="621" spans="1:17" hidden="1" x14ac:dyDescent="0.15">
      <c r="A621" s="3">
        <v>80</v>
      </c>
      <c r="B621" s="30" t="s">
        <v>85</v>
      </c>
      <c r="C621" s="18"/>
      <c r="D621" s="6">
        <f t="shared" ref="D621:H621" si="202">+D549*$L$2</f>
        <v>27604.387500000001</v>
      </c>
      <c r="E621" s="6">
        <f t="shared" si="202"/>
        <v>24604.508000000002</v>
      </c>
      <c r="F621" s="6">
        <f t="shared" si="202"/>
        <v>18898.024500000003</v>
      </c>
      <c r="G621" s="6">
        <f t="shared" si="202"/>
        <v>12285.585499999999</v>
      </c>
      <c r="H621" s="6">
        <f t="shared" si="202"/>
        <v>5607.8239999999996</v>
      </c>
      <c r="L621" s="112"/>
      <c r="M621" s="113"/>
      <c r="N621" s="113"/>
      <c r="O621" s="113"/>
      <c r="P621" s="113"/>
      <c r="Q621" s="113"/>
    </row>
    <row r="622" spans="1:17" hidden="1" x14ac:dyDescent="0.15">
      <c r="A622" s="3">
        <v>1</v>
      </c>
      <c r="B622" s="5" t="s">
        <v>13</v>
      </c>
      <c r="C622" s="18">
        <f t="shared" ref="C622:H622" si="203">+C550*$L$2</f>
        <v>0</v>
      </c>
      <c r="D622" s="6">
        <f t="shared" si="203"/>
        <v>737.01800000000003</v>
      </c>
      <c r="E622" s="6">
        <f t="shared" si="203"/>
        <v>426.17300000000006</v>
      </c>
      <c r="F622" s="6">
        <f t="shared" si="203"/>
        <v>317.60250000000002</v>
      </c>
      <c r="G622" s="6">
        <f t="shared" si="203"/>
        <v>228.85400000000001</v>
      </c>
      <c r="H622" s="6">
        <f t="shared" si="203"/>
        <v>162.18</v>
      </c>
      <c r="L622" s="112"/>
      <c r="M622" s="113"/>
      <c r="N622" s="113"/>
      <c r="O622" s="113"/>
      <c r="P622" s="113"/>
      <c r="Q622" s="113"/>
    </row>
    <row r="623" spans="1:17" hidden="1" x14ac:dyDescent="0.15">
      <c r="A623" s="3">
        <v>2</v>
      </c>
      <c r="B623" s="5" t="s">
        <v>1</v>
      </c>
      <c r="C623" s="18">
        <f t="shared" ref="C623:H623" si="204">+C551*$L$2</f>
        <v>0</v>
      </c>
      <c r="D623" s="6">
        <f t="shared" si="204"/>
        <v>1232.1175000000001</v>
      </c>
      <c r="E623" s="6">
        <f t="shared" si="204"/>
        <v>639.2595</v>
      </c>
      <c r="F623" s="6">
        <f t="shared" si="204"/>
        <v>497.80250000000001</v>
      </c>
      <c r="G623" s="6">
        <f t="shared" si="204"/>
        <v>350.93950000000001</v>
      </c>
      <c r="H623" s="6">
        <f t="shared" si="204"/>
        <v>242.81950000000001</v>
      </c>
      <c r="L623" s="112"/>
      <c r="M623" s="113"/>
      <c r="N623" s="113"/>
      <c r="O623" s="113"/>
      <c r="P623" s="113"/>
      <c r="Q623" s="113"/>
    </row>
    <row r="624" spans="1:17" hidden="1" x14ac:dyDescent="0.15">
      <c r="A624" s="3">
        <v>3</v>
      </c>
      <c r="B624" s="5" t="s">
        <v>14</v>
      </c>
      <c r="C624" s="18">
        <f t="shared" ref="C624:H624" si="205">+C552*$L$2</f>
        <v>0</v>
      </c>
      <c r="D624" s="6">
        <f t="shared" si="205"/>
        <v>1813.2625</v>
      </c>
      <c r="E624" s="6">
        <f t="shared" si="205"/>
        <v>921.27250000000004</v>
      </c>
      <c r="F624" s="6">
        <f t="shared" si="205"/>
        <v>717.64650000000006</v>
      </c>
      <c r="G624" s="6">
        <f t="shared" si="205"/>
        <v>511.31750000000005</v>
      </c>
      <c r="H624" s="6">
        <f t="shared" si="205"/>
        <v>363.10300000000001</v>
      </c>
      <c r="L624" s="112"/>
      <c r="M624" s="113"/>
      <c r="N624" s="113"/>
      <c r="O624" s="113"/>
      <c r="P624" s="113"/>
      <c r="Q624" s="113"/>
    </row>
    <row r="625" spans="1:15" hidden="1" x14ac:dyDescent="0.15">
      <c r="A625" s="3">
        <v>1</v>
      </c>
      <c r="B625" s="5" t="s">
        <v>3</v>
      </c>
      <c r="C625" s="18">
        <f t="shared" ref="C625:H625" si="206">+C553*$L$2</f>
        <v>0</v>
      </c>
      <c r="D625" s="6">
        <f t="shared" si="206"/>
        <v>119.25</v>
      </c>
      <c r="E625" s="6">
        <f t="shared" si="206"/>
        <v>119.25</v>
      </c>
      <c r="F625" s="6">
        <f t="shared" si="206"/>
        <v>119.25</v>
      </c>
      <c r="G625" s="6">
        <f t="shared" si="206"/>
        <v>119.25</v>
      </c>
      <c r="H625" s="6">
        <f t="shared" si="206"/>
        <v>119.25</v>
      </c>
    </row>
    <row r="626" spans="1:15" ht="14" hidden="1" thickBot="1" x14ac:dyDescent="0.2">
      <c r="A626" s="9">
        <v>1</v>
      </c>
      <c r="B626" s="10" t="s">
        <v>2</v>
      </c>
      <c r="C626" s="25">
        <f t="shared" ref="C626:H626" si="207">+C554*$L$2</f>
        <v>0</v>
      </c>
      <c r="D626" s="6">
        <f t="shared" si="207"/>
        <v>159</v>
      </c>
      <c r="E626" s="6">
        <f t="shared" si="207"/>
        <v>159</v>
      </c>
      <c r="F626" s="6">
        <f t="shared" si="207"/>
        <v>159</v>
      </c>
      <c r="G626" s="6">
        <f t="shared" si="207"/>
        <v>159</v>
      </c>
      <c r="H626" s="6">
        <f t="shared" si="207"/>
        <v>159</v>
      </c>
    </row>
    <row r="627" spans="1:15" ht="14" hidden="1" thickBot="1" x14ac:dyDescent="0.2">
      <c r="A627" s="9"/>
      <c r="B627" s="32" t="s">
        <v>84</v>
      </c>
      <c r="C627" s="25"/>
      <c r="D627" s="6">
        <f t="shared" ref="D627:H627" si="208">+D555*$L$2</f>
        <v>95.4</v>
      </c>
      <c r="E627" s="6">
        <f t="shared" si="208"/>
        <v>182.85000000000002</v>
      </c>
      <c r="F627" s="6">
        <f t="shared" si="208"/>
        <v>410.75</v>
      </c>
      <c r="G627" s="6">
        <f t="shared" si="208"/>
        <v>704.90000000000009</v>
      </c>
      <c r="H627" s="6">
        <f t="shared" si="208"/>
        <v>1102.4000000000001</v>
      </c>
    </row>
    <row r="628" spans="1:15" ht="14" hidden="1" thickBot="1" x14ac:dyDescent="0.2"/>
    <row r="629" spans="1:15" ht="18" hidden="1" x14ac:dyDescent="0.2">
      <c r="A629" s="280" t="s">
        <v>88</v>
      </c>
      <c r="B629" s="281"/>
      <c r="C629" s="281"/>
      <c r="D629" s="281"/>
      <c r="E629" s="281"/>
      <c r="F629" s="281"/>
      <c r="G629" s="281"/>
      <c r="H629" s="282"/>
      <c r="I629" s="29" t="s">
        <v>126</v>
      </c>
    </row>
    <row r="630" spans="1:15" ht="18" hidden="1" x14ac:dyDescent="0.2">
      <c r="A630" s="277" t="s">
        <v>17</v>
      </c>
      <c r="B630" s="278"/>
      <c r="C630" s="278"/>
      <c r="D630" s="278"/>
      <c r="E630" s="278"/>
      <c r="F630" s="278"/>
      <c r="G630" s="278"/>
      <c r="H630" s="279"/>
    </row>
    <row r="631" spans="1:15" hidden="1" x14ac:dyDescent="0.15">
      <c r="A631" s="275" t="s">
        <v>0</v>
      </c>
      <c r="B631" s="276"/>
      <c r="C631" s="276"/>
      <c r="D631" s="276"/>
      <c r="E631" s="276"/>
      <c r="F631" s="276"/>
      <c r="G631" s="276"/>
      <c r="H631" s="2"/>
    </row>
    <row r="632" spans="1:15" hidden="1" x14ac:dyDescent="0.15">
      <c r="A632" s="3" t="s">
        <v>4</v>
      </c>
      <c r="B632" s="4" t="s">
        <v>4</v>
      </c>
      <c r="C632" s="15" t="s">
        <v>64</v>
      </c>
      <c r="D632" s="15" t="s">
        <v>65</v>
      </c>
      <c r="E632" s="15" t="s">
        <v>66</v>
      </c>
      <c r="F632" s="15" t="s">
        <v>67</v>
      </c>
      <c r="G632" s="15" t="s">
        <v>68</v>
      </c>
      <c r="H632" s="12" t="s">
        <v>69</v>
      </c>
    </row>
    <row r="633" spans="1:15" ht="15" hidden="1" x14ac:dyDescent="0.15">
      <c r="A633" s="3">
        <v>18</v>
      </c>
      <c r="B633" s="5"/>
      <c r="C633" s="18">
        <v>1326</v>
      </c>
      <c r="D633" s="31">
        <v>1371</v>
      </c>
      <c r="E633" s="31">
        <v>1193</v>
      </c>
      <c r="F633" s="31">
        <v>1086</v>
      </c>
      <c r="G633" s="31">
        <v>837</v>
      </c>
      <c r="H633" s="114">
        <v>650</v>
      </c>
      <c r="J633" s="11"/>
      <c r="K633" s="11"/>
      <c r="L633" s="11"/>
      <c r="M633" s="11"/>
      <c r="N633" s="11"/>
      <c r="O633" s="11"/>
    </row>
    <row r="634" spans="1:15" ht="15" hidden="1" x14ac:dyDescent="0.15">
      <c r="A634" s="3">
        <v>19</v>
      </c>
      <c r="B634" s="5"/>
      <c r="C634" s="18">
        <v>1471</v>
      </c>
      <c r="D634" s="31">
        <v>1398</v>
      </c>
      <c r="E634" s="31">
        <v>1211</v>
      </c>
      <c r="F634" s="31">
        <v>1104</v>
      </c>
      <c r="G634" s="31">
        <v>855</v>
      </c>
      <c r="H634" s="114">
        <v>659</v>
      </c>
      <c r="J634" s="11"/>
      <c r="K634" s="11"/>
      <c r="L634" s="11"/>
      <c r="M634" s="11"/>
      <c r="N634" s="11"/>
      <c r="O634" s="11"/>
    </row>
    <row r="635" spans="1:15" ht="15" hidden="1" x14ac:dyDescent="0.15">
      <c r="A635" s="3">
        <v>20</v>
      </c>
      <c r="B635" s="5"/>
      <c r="C635" s="18">
        <v>1702</v>
      </c>
      <c r="D635" s="31">
        <v>1416</v>
      </c>
      <c r="E635" s="31">
        <v>1229</v>
      </c>
      <c r="F635" s="31">
        <v>1122</v>
      </c>
      <c r="G635" s="31">
        <v>873</v>
      </c>
      <c r="H635" s="114">
        <v>677</v>
      </c>
      <c r="J635" s="11"/>
      <c r="K635" s="11"/>
      <c r="L635" s="11"/>
      <c r="M635" s="11"/>
      <c r="N635" s="11"/>
      <c r="O635" s="11"/>
    </row>
    <row r="636" spans="1:15" ht="15" hidden="1" x14ac:dyDescent="0.15">
      <c r="A636" s="3">
        <v>21</v>
      </c>
      <c r="B636" s="5"/>
      <c r="C636" s="18">
        <v>1883</v>
      </c>
      <c r="D636" s="31">
        <v>1443</v>
      </c>
      <c r="E636" s="31">
        <v>1256</v>
      </c>
      <c r="F636" s="31">
        <v>1140</v>
      </c>
      <c r="G636" s="31">
        <v>899</v>
      </c>
      <c r="H636" s="114">
        <v>686</v>
      </c>
      <c r="J636" s="11"/>
      <c r="K636" s="11"/>
      <c r="L636" s="11"/>
      <c r="M636" s="11"/>
      <c r="N636" s="11"/>
      <c r="O636" s="11"/>
    </row>
    <row r="637" spans="1:15" ht="15" hidden="1" x14ac:dyDescent="0.15">
      <c r="A637" s="3">
        <v>22</v>
      </c>
      <c r="B637" s="5"/>
      <c r="C637" s="18">
        <v>2123</v>
      </c>
      <c r="D637" s="31">
        <v>1469</v>
      </c>
      <c r="E637" s="31">
        <v>1273</v>
      </c>
      <c r="F637" s="31">
        <v>1166</v>
      </c>
      <c r="G637" s="31">
        <v>917</v>
      </c>
      <c r="H637" s="114">
        <v>703</v>
      </c>
      <c r="J637" s="11"/>
      <c r="K637" s="11"/>
      <c r="L637" s="11"/>
      <c r="M637" s="11"/>
      <c r="N637" s="11"/>
      <c r="O637" s="11"/>
    </row>
    <row r="638" spans="1:15" ht="15" hidden="1" x14ac:dyDescent="0.15">
      <c r="A638" s="3">
        <v>23</v>
      </c>
      <c r="B638" s="5"/>
      <c r="C638" s="18">
        <v>2461</v>
      </c>
      <c r="D638" s="31">
        <v>1487</v>
      </c>
      <c r="E638" s="31">
        <v>1300</v>
      </c>
      <c r="F638" s="31">
        <v>1184</v>
      </c>
      <c r="G638" s="31">
        <v>935</v>
      </c>
      <c r="H638" s="114">
        <v>712</v>
      </c>
      <c r="J638" s="11"/>
      <c r="K638" s="11"/>
      <c r="L638" s="11"/>
      <c r="M638" s="11"/>
      <c r="N638" s="11"/>
      <c r="O638" s="11"/>
    </row>
    <row r="639" spans="1:15" ht="15" hidden="1" x14ac:dyDescent="0.15">
      <c r="A639" s="3">
        <v>24</v>
      </c>
      <c r="B639" s="5"/>
      <c r="C639" s="18">
        <v>2695</v>
      </c>
      <c r="D639" s="31">
        <v>1514</v>
      </c>
      <c r="E639" s="31">
        <v>1318</v>
      </c>
      <c r="F639" s="31">
        <v>1202</v>
      </c>
      <c r="G639" s="31">
        <v>953</v>
      </c>
      <c r="H639" s="114">
        <v>730</v>
      </c>
      <c r="J639" s="11"/>
      <c r="K639" s="11"/>
      <c r="L639" s="11"/>
      <c r="M639" s="11"/>
      <c r="N639" s="11"/>
      <c r="O639" s="11"/>
    </row>
    <row r="640" spans="1:15" ht="15" hidden="1" x14ac:dyDescent="0.15">
      <c r="A640" s="3">
        <v>25</v>
      </c>
      <c r="B640" s="5"/>
      <c r="C640" s="18">
        <v>3185</v>
      </c>
      <c r="D640" s="31">
        <v>1540</v>
      </c>
      <c r="E640" s="31">
        <v>1336</v>
      </c>
      <c r="F640" s="31">
        <v>1220</v>
      </c>
      <c r="G640" s="31">
        <v>971</v>
      </c>
      <c r="H640" s="114">
        <v>739</v>
      </c>
      <c r="J640" s="11"/>
      <c r="K640" s="11"/>
      <c r="L640" s="11"/>
      <c r="M640" s="11"/>
      <c r="N640" s="11"/>
      <c r="O640" s="11"/>
    </row>
    <row r="641" spans="1:15" ht="15" hidden="1" x14ac:dyDescent="0.15">
      <c r="A641" s="3">
        <v>26</v>
      </c>
      <c r="B641" s="5"/>
      <c r="C641" s="18">
        <v>3358</v>
      </c>
      <c r="D641" s="31">
        <v>1567</v>
      </c>
      <c r="E641" s="31">
        <v>1362</v>
      </c>
      <c r="F641" s="31">
        <v>1238</v>
      </c>
      <c r="G641" s="31">
        <v>988</v>
      </c>
      <c r="H641" s="114">
        <v>757</v>
      </c>
      <c r="J641" s="11"/>
      <c r="K641" s="11"/>
      <c r="L641" s="11"/>
      <c r="M641" s="11"/>
      <c r="N641" s="11"/>
      <c r="O641" s="11"/>
    </row>
    <row r="642" spans="1:15" ht="15" hidden="1" x14ac:dyDescent="0.15">
      <c r="A642" s="3">
        <v>27</v>
      </c>
      <c r="B642" s="5"/>
      <c r="C642" s="18">
        <v>3780</v>
      </c>
      <c r="D642" s="31">
        <v>1585</v>
      </c>
      <c r="E642" s="31">
        <v>1380</v>
      </c>
      <c r="F642" s="31">
        <v>1256</v>
      </c>
      <c r="G642" s="31">
        <v>1015</v>
      </c>
      <c r="H642" s="114">
        <v>766</v>
      </c>
      <c r="J642" s="11"/>
      <c r="K642" s="11"/>
      <c r="L642" s="11"/>
      <c r="M642" s="11"/>
      <c r="N642" s="11"/>
      <c r="O642" s="11"/>
    </row>
    <row r="643" spans="1:15" ht="15" hidden="1" x14ac:dyDescent="0.15">
      <c r="A643" s="3">
        <v>28</v>
      </c>
      <c r="B643" s="5"/>
      <c r="C643" s="18">
        <v>4205</v>
      </c>
      <c r="D643" s="31">
        <v>1621</v>
      </c>
      <c r="E643" s="31">
        <v>1407</v>
      </c>
      <c r="F643" s="31">
        <v>1282</v>
      </c>
      <c r="G643" s="31">
        <v>1033</v>
      </c>
      <c r="H643" s="114">
        <v>784</v>
      </c>
      <c r="J643" s="11"/>
      <c r="K643" s="11"/>
      <c r="L643" s="11"/>
      <c r="M643" s="11"/>
      <c r="N643" s="11"/>
      <c r="O643" s="11"/>
    </row>
    <row r="644" spans="1:15" ht="15" hidden="1" x14ac:dyDescent="0.15">
      <c r="A644" s="3">
        <v>29</v>
      </c>
      <c r="B644" s="5"/>
      <c r="C644" s="18">
        <v>4626</v>
      </c>
      <c r="D644" s="31">
        <v>1647</v>
      </c>
      <c r="E644" s="31">
        <v>1434</v>
      </c>
      <c r="F644" s="31">
        <v>1309</v>
      </c>
      <c r="G644" s="31">
        <v>1060</v>
      </c>
      <c r="H644" s="114">
        <v>801</v>
      </c>
      <c r="J644" s="11"/>
      <c r="K644" s="11"/>
      <c r="L644" s="11"/>
      <c r="M644" s="11"/>
      <c r="N644" s="11"/>
      <c r="O644" s="11"/>
    </row>
    <row r="645" spans="1:15" ht="15" hidden="1" x14ac:dyDescent="0.15">
      <c r="A645" s="3">
        <v>30</v>
      </c>
      <c r="B645" s="5"/>
      <c r="C645" s="18">
        <v>5047</v>
      </c>
      <c r="D645" s="31">
        <v>1674</v>
      </c>
      <c r="E645" s="31">
        <v>1460</v>
      </c>
      <c r="F645" s="31">
        <v>1327</v>
      </c>
      <c r="G645" s="31">
        <v>1086</v>
      </c>
      <c r="H645" s="114">
        <v>819</v>
      </c>
      <c r="J645" s="11"/>
      <c r="K645" s="11"/>
      <c r="L645" s="11"/>
      <c r="M645" s="11"/>
      <c r="N645" s="11"/>
      <c r="O645" s="11"/>
    </row>
    <row r="646" spans="1:15" ht="15" hidden="1" x14ac:dyDescent="0.15">
      <c r="A646" s="3">
        <v>31</v>
      </c>
      <c r="B646" s="5"/>
      <c r="C646" s="18">
        <v>5068</v>
      </c>
      <c r="D646" s="31">
        <v>1701</v>
      </c>
      <c r="E646" s="31">
        <v>1478</v>
      </c>
      <c r="F646" s="31">
        <v>1353</v>
      </c>
      <c r="G646" s="31">
        <v>1104</v>
      </c>
      <c r="H646" s="114">
        <v>828</v>
      </c>
      <c r="J646" s="11"/>
      <c r="K646" s="11"/>
      <c r="L646" s="11"/>
      <c r="M646" s="11"/>
      <c r="N646" s="11"/>
      <c r="O646" s="11"/>
    </row>
    <row r="647" spans="1:15" ht="15" hidden="1" x14ac:dyDescent="0.15">
      <c r="A647" s="3">
        <v>32</v>
      </c>
      <c r="B647" s="5"/>
      <c r="C647" s="18">
        <v>5088</v>
      </c>
      <c r="D647" s="31">
        <v>1727</v>
      </c>
      <c r="E647" s="31">
        <v>1505</v>
      </c>
      <c r="F647" s="31">
        <v>1371</v>
      </c>
      <c r="G647" s="31">
        <v>1131</v>
      </c>
      <c r="H647" s="114">
        <v>846</v>
      </c>
      <c r="J647" s="11"/>
      <c r="K647" s="11"/>
      <c r="L647" s="11"/>
      <c r="M647" s="11"/>
      <c r="N647" s="11"/>
      <c r="O647" s="11"/>
    </row>
    <row r="648" spans="1:15" ht="15" hidden="1" x14ac:dyDescent="0.15">
      <c r="A648" s="3">
        <v>33</v>
      </c>
      <c r="B648" s="5"/>
      <c r="C648" s="18">
        <v>5656</v>
      </c>
      <c r="D648" s="31">
        <v>1781</v>
      </c>
      <c r="E648" s="31">
        <v>1549</v>
      </c>
      <c r="F648" s="31">
        <v>1407</v>
      </c>
      <c r="G648" s="31">
        <v>1166</v>
      </c>
      <c r="H648" s="114">
        <v>873</v>
      </c>
      <c r="J648" s="11"/>
      <c r="K648" s="11"/>
      <c r="L648" s="11"/>
      <c r="M648" s="11"/>
      <c r="N648" s="11"/>
      <c r="O648" s="11"/>
    </row>
    <row r="649" spans="1:15" ht="15" hidden="1" x14ac:dyDescent="0.15">
      <c r="A649" s="3">
        <v>34</v>
      </c>
      <c r="B649" s="5"/>
      <c r="C649" s="18">
        <v>6225</v>
      </c>
      <c r="D649" s="31">
        <v>1825</v>
      </c>
      <c r="E649" s="31">
        <v>1585</v>
      </c>
      <c r="F649" s="31">
        <v>1451</v>
      </c>
      <c r="G649" s="31">
        <v>1202</v>
      </c>
      <c r="H649" s="114">
        <v>899</v>
      </c>
      <c r="J649" s="11"/>
      <c r="K649" s="11"/>
      <c r="L649" s="11"/>
      <c r="M649" s="11"/>
      <c r="N649" s="11"/>
      <c r="O649" s="11"/>
    </row>
    <row r="650" spans="1:15" ht="15" hidden="1" x14ac:dyDescent="0.15">
      <c r="A650" s="3">
        <v>35</v>
      </c>
      <c r="B650" s="5"/>
      <c r="C650" s="18">
        <v>6508</v>
      </c>
      <c r="D650" s="31">
        <v>1879</v>
      </c>
      <c r="E650" s="31">
        <v>1630</v>
      </c>
      <c r="F650" s="31">
        <v>1487</v>
      </c>
      <c r="G650" s="31">
        <v>1238</v>
      </c>
      <c r="H650" s="114">
        <v>926</v>
      </c>
      <c r="J650" s="11"/>
      <c r="K650" s="11"/>
      <c r="L650" s="11"/>
      <c r="M650" s="11"/>
      <c r="N650" s="11"/>
      <c r="O650" s="11"/>
    </row>
    <row r="651" spans="1:15" ht="15" hidden="1" x14ac:dyDescent="0.15">
      <c r="A651" s="3">
        <v>36</v>
      </c>
      <c r="B651" s="5"/>
      <c r="C651" s="18">
        <v>6554</v>
      </c>
      <c r="D651" s="31">
        <v>1923</v>
      </c>
      <c r="E651" s="31">
        <v>1674</v>
      </c>
      <c r="F651" s="31">
        <v>1523</v>
      </c>
      <c r="G651" s="31">
        <v>1273</v>
      </c>
      <c r="H651" s="114">
        <v>944</v>
      </c>
      <c r="J651" s="11"/>
      <c r="K651" s="11"/>
      <c r="L651" s="11"/>
      <c r="M651" s="11"/>
      <c r="N651" s="11"/>
      <c r="O651" s="11"/>
    </row>
    <row r="652" spans="1:15" ht="15" hidden="1" x14ac:dyDescent="0.15">
      <c r="A652" s="3">
        <v>37</v>
      </c>
      <c r="B652" s="5"/>
      <c r="C652" s="18">
        <v>7376</v>
      </c>
      <c r="D652" s="31">
        <v>1968</v>
      </c>
      <c r="E652" s="31">
        <v>1710</v>
      </c>
      <c r="F652" s="31">
        <v>1558</v>
      </c>
      <c r="G652" s="31">
        <v>1300</v>
      </c>
      <c r="H652" s="114">
        <v>971</v>
      </c>
      <c r="J652" s="11"/>
      <c r="K652" s="11"/>
      <c r="L652" s="11"/>
      <c r="M652" s="11"/>
      <c r="N652" s="11"/>
      <c r="O652" s="11"/>
    </row>
    <row r="653" spans="1:15" ht="15" hidden="1" x14ac:dyDescent="0.15">
      <c r="A653" s="3">
        <v>38</v>
      </c>
      <c r="B653" s="5"/>
      <c r="C653" s="18">
        <v>8198</v>
      </c>
      <c r="D653" s="31">
        <v>2021</v>
      </c>
      <c r="E653" s="31">
        <v>1754</v>
      </c>
      <c r="F653" s="31">
        <v>1603</v>
      </c>
      <c r="G653" s="31">
        <v>1345</v>
      </c>
      <c r="H653" s="114">
        <v>997</v>
      </c>
      <c r="J653" s="11"/>
      <c r="K653" s="11"/>
      <c r="L653" s="11"/>
      <c r="M653" s="11"/>
      <c r="N653" s="11"/>
      <c r="O653" s="11"/>
    </row>
    <row r="654" spans="1:15" ht="15" hidden="1" x14ac:dyDescent="0.15">
      <c r="A654" s="3">
        <v>39</v>
      </c>
      <c r="B654" s="5"/>
      <c r="C654" s="18">
        <v>9021</v>
      </c>
      <c r="D654" s="31">
        <v>2066</v>
      </c>
      <c r="E654" s="31">
        <v>1799</v>
      </c>
      <c r="F654" s="31">
        <v>1638</v>
      </c>
      <c r="G654" s="31">
        <v>1380</v>
      </c>
      <c r="H654" s="114">
        <v>1024</v>
      </c>
      <c r="J654" s="11"/>
      <c r="K654" s="11"/>
      <c r="L654" s="11"/>
      <c r="M654" s="11"/>
      <c r="N654" s="11"/>
      <c r="O654" s="11"/>
    </row>
    <row r="655" spans="1:15" ht="15" hidden="1" x14ac:dyDescent="0.15">
      <c r="A655" s="3">
        <v>40</v>
      </c>
      <c r="B655" s="5"/>
      <c r="C655" s="18">
        <v>9842</v>
      </c>
      <c r="D655" s="31">
        <v>2119</v>
      </c>
      <c r="E655" s="31">
        <v>1843</v>
      </c>
      <c r="F655" s="31">
        <v>1674</v>
      </c>
      <c r="G655" s="31">
        <v>1416</v>
      </c>
      <c r="H655" s="114">
        <v>1051</v>
      </c>
      <c r="J655" s="11"/>
      <c r="K655" s="11"/>
      <c r="L655" s="11"/>
      <c r="M655" s="11"/>
      <c r="N655" s="11"/>
      <c r="O655" s="11"/>
    </row>
    <row r="656" spans="1:15" ht="15" hidden="1" x14ac:dyDescent="0.15">
      <c r="A656" s="3">
        <v>41</v>
      </c>
      <c r="B656" s="5"/>
      <c r="C656" s="18">
        <v>10752</v>
      </c>
      <c r="D656" s="31">
        <v>2164</v>
      </c>
      <c r="E656" s="31">
        <v>1879</v>
      </c>
      <c r="F656" s="31">
        <v>1719</v>
      </c>
      <c r="G656" s="31">
        <v>1451</v>
      </c>
      <c r="H656" s="114">
        <v>1077</v>
      </c>
      <c r="J656" s="11"/>
      <c r="K656" s="11"/>
      <c r="L656" s="11"/>
      <c r="M656" s="11"/>
      <c r="N656" s="11"/>
      <c r="O656" s="11"/>
    </row>
    <row r="657" spans="1:15" ht="15" hidden="1" x14ac:dyDescent="0.15">
      <c r="A657" s="3">
        <v>42</v>
      </c>
      <c r="B657" s="5"/>
      <c r="C657" s="18"/>
      <c r="D657" s="31">
        <v>2208</v>
      </c>
      <c r="E657" s="31">
        <v>1923</v>
      </c>
      <c r="F657" s="31">
        <v>1754</v>
      </c>
      <c r="G657" s="31">
        <v>1487</v>
      </c>
      <c r="H657" s="114">
        <v>1095</v>
      </c>
      <c r="J657" s="11"/>
      <c r="K657" s="11"/>
      <c r="L657" s="11"/>
      <c r="M657" s="11"/>
      <c r="N657" s="11"/>
      <c r="O657" s="11"/>
    </row>
    <row r="658" spans="1:15" ht="15" hidden="1" x14ac:dyDescent="0.15">
      <c r="A658" s="3">
        <v>43</v>
      </c>
      <c r="B658" s="5"/>
      <c r="C658" s="18"/>
      <c r="D658" s="31">
        <v>2297</v>
      </c>
      <c r="E658" s="31">
        <v>1995</v>
      </c>
      <c r="F658" s="31">
        <v>1825</v>
      </c>
      <c r="G658" s="31">
        <v>1558</v>
      </c>
      <c r="H658" s="114">
        <v>1149</v>
      </c>
      <c r="J658" s="11"/>
      <c r="K658" s="11"/>
      <c r="L658" s="11"/>
      <c r="M658" s="11"/>
      <c r="N658" s="11"/>
      <c r="O658" s="11"/>
    </row>
    <row r="659" spans="1:15" ht="15" hidden="1" x14ac:dyDescent="0.15">
      <c r="A659" s="3">
        <v>44</v>
      </c>
      <c r="B659" s="5"/>
      <c r="C659" s="18"/>
      <c r="D659" s="31">
        <v>2386</v>
      </c>
      <c r="E659" s="31">
        <v>2075</v>
      </c>
      <c r="F659" s="31">
        <v>1897</v>
      </c>
      <c r="G659" s="31">
        <v>1621</v>
      </c>
      <c r="H659" s="114">
        <v>1193</v>
      </c>
      <c r="J659" s="11"/>
      <c r="K659" s="11"/>
      <c r="L659" s="11"/>
      <c r="M659" s="11"/>
      <c r="N659" s="11"/>
      <c r="O659" s="11"/>
    </row>
    <row r="660" spans="1:15" ht="15" hidden="1" x14ac:dyDescent="0.15">
      <c r="A660" s="3">
        <v>45</v>
      </c>
      <c r="B660" s="5"/>
      <c r="C660" s="18"/>
      <c r="D660" s="31">
        <v>2475</v>
      </c>
      <c r="E660" s="31">
        <v>2155</v>
      </c>
      <c r="F660" s="31">
        <v>1959</v>
      </c>
      <c r="G660" s="31">
        <v>1683</v>
      </c>
      <c r="H660" s="114">
        <v>1238</v>
      </c>
      <c r="J660" s="11"/>
      <c r="K660" s="11"/>
      <c r="L660" s="11"/>
      <c r="M660" s="11"/>
      <c r="N660" s="11"/>
      <c r="O660" s="11"/>
    </row>
    <row r="661" spans="1:15" ht="15" hidden="1" x14ac:dyDescent="0.15">
      <c r="A661" s="3">
        <v>46</v>
      </c>
      <c r="B661" s="5"/>
      <c r="C661" s="18"/>
      <c r="D661" s="31">
        <v>2564</v>
      </c>
      <c r="E661" s="31">
        <v>2226</v>
      </c>
      <c r="F661" s="31">
        <v>2030</v>
      </c>
      <c r="G661" s="31">
        <v>1754</v>
      </c>
      <c r="H661" s="114">
        <v>1282</v>
      </c>
      <c r="J661" s="11"/>
      <c r="K661" s="11"/>
      <c r="L661" s="11"/>
      <c r="M661" s="11"/>
      <c r="N661" s="11"/>
      <c r="O661" s="11"/>
    </row>
    <row r="662" spans="1:15" ht="15" hidden="1" x14ac:dyDescent="0.15">
      <c r="A662" s="3">
        <v>47</v>
      </c>
      <c r="B662" s="5"/>
      <c r="C662" s="18"/>
      <c r="D662" s="31">
        <v>2654</v>
      </c>
      <c r="E662" s="31">
        <v>2306</v>
      </c>
      <c r="F662" s="31">
        <v>2101</v>
      </c>
      <c r="G662" s="31">
        <v>1816</v>
      </c>
      <c r="H662" s="114">
        <v>1336</v>
      </c>
      <c r="J662" s="11"/>
      <c r="K662" s="11"/>
      <c r="L662" s="11"/>
      <c r="M662" s="11"/>
      <c r="N662" s="11"/>
      <c r="O662" s="11"/>
    </row>
    <row r="663" spans="1:15" ht="15" hidden="1" x14ac:dyDescent="0.15">
      <c r="A663" s="3">
        <v>48</v>
      </c>
      <c r="B663" s="5"/>
      <c r="C663" s="18"/>
      <c r="D663" s="31">
        <v>2743</v>
      </c>
      <c r="E663" s="31">
        <v>2386</v>
      </c>
      <c r="F663" s="31">
        <v>2173</v>
      </c>
      <c r="G663" s="31">
        <v>1888</v>
      </c>
      <c r="H663" s="114">
        <v>1380</v>
      </c>
      <c r="J663" s="11"/>
      <c r="K663" s="11"/>
      <c r="L663" s="11"/>
      <c r="M663" s="11"/>
      <c r="N663" s="11"/>
      <c r="O663" s="11"/>
    </row>
    <row r="664" spans="1:15" ht="15" hidden="1" x14ac:dyDescent="0.15">
      <c r="A664" s="3">
        <v>49</v>
      </c>
      <c r="B664" s="5"/>
      <c r="C664" s="18"/>
      <c r="D664" s="31">
        <v>2841</v>
      </c>
      <c r="E664" s="31">
        <v>2467</v>
      </c>
      <c r="F664" s="31">
        <v>2253</v>
      </c>
      <c r="G664" s="31">
        <v>1950</v>
      </c>
      <c r="H664" s="114">
        <v>1434</v>
      </c>
      <c r="J664" s="11"/>
      <c r="K664" s="11"/>
      <c r="L664" s="11"/>
      <c r="M664" s="11"/>
      <c r="N664" s="11"/>
      <c r="O664" s="11"/>
    </row>
    <row r="665" spans="1:15" ht="15" hidden="1" x14ac:dyDescent="0.15">
      <c r="A665" s="3">
        <v>50</v>
      </c>
      <c r="B665" s="5"/>
      <c r="C665" s="18"/>
      <c r="D665" s="31">
        <v>2930</v>
      </c>
      <c r="E665" s="31">
        <v>2547</v>
      </c>
      <c r="F665" s="31">
        <v>2324</v>
      </c>
      <c r="G665" s="31">
        <v>2021</v>
      </c>
      <c r="H665" s="114">
        <v>1478</v>
      </c>
      <c r="J665" s="11"/>
      <c r="K665" s="11"/>
      <c r="L665" s="11"/>
      <c r="M665" s="11"/>
      <c r="N665" s="11"/>
      <c r="O665" s="11"/>
    </row>
    <row r="666" spans="1:15" ht="15" hidden="1" x14ac:dyDescent="0.15">
      <c r="A666" s="3">
        <v>51</v>
      </c>
      <c r="B666" s="5"/>
      <c r="C666" s="18"/>
      <c r="D666" s="31">
        <v>3019</v>
      </c>
      <c r="E666" s="31">
        <v>2627</v>
      </c>
      <c r="F666" s="31">
        <v>2395</v>
      </c>
      <c r="G666" s="31">
        <v>2093</v>
      </c>
      <c r="H666" s="114">
        <v>1532</v>
      </c>
      <c r="J666" s="11"/>
      <c r="K666" s="11"/>
      <c r="L666" s="11"/>
      <c r="M666" s="11"/>
      <c r="N666" s="11"/>
      <c r="O666" s="11"/>
    </row>
    <row r="667" spans="1:15" ht="15" hidden="1" x14ac:dyDescent="0.15">
      <c r="A667" s="3">
        <v>52</v>
      </c>
      <c r="B667" s="5"/>
      <c r="C667" s="18"/>
      <c r="D667" s="31">
        <v>3117</v>
      </c>
      <c r="E667" s="31">
        <v>2707</v>
      </c>
      <c r="F667" s="31">
        <v>2475</v>
      </c>
      <c r="G667" s="31">
        <v>2155</v>
      </c>
      <c r="H667" s="114">
        <v>1576</v>
      </c>
      <c r="J667" s="11"/>
      <c r="K667" s="11"/>
      <c r="L667" s="11"/>
      <c r="M667" s="11"/>
      <c r="N667" s="11"/>
      <c r="O667" s="11"/>
    </row>
    <row r="668" spans="1:15" ht="15" hidden="1" x14ac:dyDescent="0.15">
      <c r="A668" s="3">
        <v>53</v>
      </c>
      <c r="B668" s="5"/>
      <c r="C668" s="18"/>
      <c r="D668" s="31">
        <v>3223</v>
      </c>
      <c r="E668" s="31">
        <v>2805</v>
      </c>
      <c r="F668" s="31">
        <v>2556</v>
      </c>
      <c r="G668" s="31">
        <v>2244</v>
      </c>
      <c r="H668" s="114">
        <v>1638</v>
      </c>
      <c r="J668" s="11"/>
      <c r="K668" s="11"/>
      <c r="L668" s="11"/>
      <c r="M668" s="11"/>
      <c r="N668" s="11"/>
      <c r="O668" s="11"/>
    </row>
    <row r="669" spans="1:15" ht="15" hidden="1" x14ac:dyDescent="0.15">
      <c r="A669" s="3">
        <v>54</v>
      </c>
      <c r="B669" s="5"/>
      <c r="C669" s="18"/>
      <c r="D669" s="31">
        <v>3339</v>
      </c>
      <c r="E669" s="31">
        <v>2903</v>
      </c>
      <c r="F669" s="31">
        <v>2645</v>
      </c>
      <c r="G669" s="31">
        <v>2324</v>
      </c>
      <c r="H669" s="114">
        <v>1692</v>
      </c>
      <c r="J669" s="11"/>
      <c r="K669" s="11"/>
      <c r="L669" s="11"/>
      <c r="M669" s="11"/>
      <c r="N669" s="11"/>
      <c r="O669" s="11"/>
    </row>
    <row r="670" spans="1:15" ht="15" hidden="1" x14ac:dyDescent="0.15">
      <c r="A670" s="3">
        <v>55</v>
      </c>
      <c r="B670" s="5"/>
      <c r="C670" s="18"/>
      <c r="D670" s="31">
        <v>3446</v>
      </c>
      <c r="E670" s="31">
        <v>3001</v>
      </c>
      <c r="F670" s="31">
        <v>2734</v>
      </c>
      <c r="G670" s="31">
        <v>2413</v>
      </c>
      <c r="H670" s="114">
        <v>1754</v>
      </c>
      <c r="J670" s="11"/>
      <c r="K670" s="11"/>
      <c r="L670" s="11"/>
      <c r="M670" s="11"/>
      <c r="N670" s="11"/>
      <c r="O670" s="11"/>
    </row>
    <row r="671" spans="1:15" ht="15" hidden="1" x14ac:dyDescent="0.15">
      <c r="A671" s="3">
        <v>56</v>
      </c>
      <c r="B671" s="5"/>
      <c r="C671" s="18"/>
      <c r="D671" s="31">
        <v>3553</v>
      </c>
      <c r="E671" s="31">
        <v>3090</v>
      </c>
      <c r="F671" s="31">
        <v>2823</v>
      </c>
      <c r="G671" s="31">
        <v>2493</v>
      </c>
      <c r="H671" s="114">
        <v>1808</v>
      </c>
      <c r="J671" s="11"/>
      <c r="K671" s="11"/>
      <c r="L671" s="11"/>
      <c r="M671" s="11"/>
      <c r="N671" s="11"/>
      <c r="O671" s="11"/>
    </row>
    <row r="672" spans="1:15" ht="15" hidden="1" x14ac:dyDescent="0.15">
      <c r="A672" s="3">
        <v>57</v>
      </c>
      <c r="B672" s="5"/>
      <c r="C672" s="18"/>
      <c r="D672" s="31">
        <v>3669</v>
      </c>
      <c r="E672" s="31">
        <v>3188</v>
      </c>
      <c r="F672" s="31">
        <v>2903</v>
      </c>
      <c r="G672" s="31">
        <v>2582</v>
      </c>
      <c r="H672" s="114">
        <v>1870</v>
      </c>
      <c r="J672" s="11"/>
      <c r="K672" s="11"/>
      <c r="L672" s="11"/>
      <c r="M672" s="11"/>
      <c r="N672" s="11"/>
      <c r="O672" s="11"/>
    </row>
    <row r="673" spans="1:15" ht="15" hidden="1" x14ac:dyDescent="0.15">
      <c r="A673" s="3">
        <v>58</v>
      </c>
      <c r="B673" s="5"/>
      <c r="C673" s="18"/>
      <c r="D673" s="31">
        <v>3793</v>
      </c>
      <c r="E673" s="31">
        <v>3295</v>
      </c>
      <c r="F673" s="31">
        <v>3001</v>
      </c>
      <c r="G673" s="31">
        <v>2689</v>
      </c>
      <c r="H673" s="114">
        <v>1941</v>
      </c>
      <c r="J673" s="11"/>
      <c r="K673" s="11"/>
      <c r="L673" s="11"/>
      <c r="M673" s="11"/>
      <c r="N673" s="11"/>
      <c r="O673" s="11"/>
    </row>
    <row r="674" spans="1:15" ht="15" hidden="1" x14ac:dyDescent="0.15">
      <c r="A674" s="3">
        <v>59</v>
      </c>
      <c r="B674" s="5"/>
      <c r="C674" s="18"/>
      <c r="D674" s="31">
        <v>3918</v>
      </c>
      <c r="E674" s="31">
        <v>3410</v>
      </c>
      <c r="F674" s="31">
        <v>3090</v>
      </c>
      <c r="G674" s="31">
        <v>2796</v>
      </c>
      <c r="H674" s="114">
        <v>2021</v>
      </c>
      <c r="J674" s="11"/>
      <c r="K674" s="11"/>
      <c r="L674" s="11"/>
      <c r="M674" s="11"/>
      <c r="N674" s="11"/>
      <c r="O674" s="11"/>
    </row>
    <row r="675" spans="1:15" ht="15" hidden="1" x14ac:dyDescent="0.15">
      <c r="A675" s="3">
        <v>60</v>
      </c>
      <c r="B675" s="5"/>
      <c r="C675" s="18"/>
      <c r="D675" s="31">
        <v>4052</v>
      </c>
      <c r="E675" s="31">
        <v>3517</v>
      </c>
      <c r="F675" s="31">
        <v>3179</v>
      </c>
      <c r="G675" s="31">
        <v>2903</v>
      </c>
      <c r="H675" s="114">
        <v>2093</v>
      </c>
      <c r="J675" s="11"/>
      <c r="K675" s="11"/>
      <c r="L675" s="11"/>
      <c r="M675" s="11"/>
      <c r="N675" s="11"/>
      <c r="O675" s="11"/>
    </row>
    <row r="676" spans="1:15" ht="15" hidden="1" x14ac:dyDescent="0.15">
      <c r="A676" s="3">
        <v>61</v>
      </c>
      <c r="B676" s="5"/>
      <c r="C676" s="18"/>
      <c r="D676" s="31">
        <v>4203</v>
      </c>
      <c r="E676" s="31">
        <v>3651</v>
      </c>
      <c r="F676" s="31">
        <v>3321</v>
      </c>
      <c r="G676" s="31">
        <v>3010</v>
      </c>
      <c r="H676" s="114">
        <v>2173</v>
      </c>
      <c r="J676" s="11"/>
      <c r="K676" s="11"/>
      <c r="L676" s="11"/>
      <c r="M676" s="11"/>
      <c r="N676" s="11"/>
      <c r="O676" s="11"/>
    </row>
    <row r="677" spans="1:15" ht="15" hidden="1" x14ac:dyDescent="0.15">
      <c r="A677" s="3">
        <v>62</v>
      </c>
      <c r="B677" s="5"/>
      <c r="C677" s="18"/>
      <c r="D677" s="31">
        <v>4390</v>
      </c>
      <c r="E677" s="31">
        <v>3820</v>
      </c>
      <c r="F677" s="31">
        <v>3482</v>
      </c>
      <c r="G677" s="31">
        <v>3152</v>
      </c>
      <c r="H677" s="114">
        <v>2271</v>
      </c>
      <c r="J677" s="11"/>
      <c r="K677" s="11"/>
      <c r="L677" s="11"/>
      <c r="M677" s="11"/>
      <c r="N677" s="11"/>
      <c r="O677" s="11"/>
    </row>
    <row r="678" spans="1:15" ht="15" hidden="1" x14ac:dyDescent="0.15">
      <c r="A678" s="3">
        <v>63</v>
      </c>
      <c r="B678" s="5"/>
      <c r="C678" s="18"/>
      <c r="D678" s="31">
        <v>4621</v>
      </c>
      <c r="E678" s="31">
        <v>4016</v>
      </c>
      <c r="F678" s="31">
        <v>3660</v>
      </c>
      <c r="G678" s="31">
        <v>3312</v>
      </c>
      <c r="H678" s="114">
        <v>2386</v>
      </c>
      <c r="J678" s="11"/>
      <c r="K678" s="11"/>
      <c r="L678" s="11"/>
      <c r="M678" s="11"/>
      <c r="N678" s="11"/>
      <c r="O678" s="11"/>
    </row>
    <row r="679" spans="1:15" ht="15" hidden="1" x14ac:dyDescent="0.15">
      <c r="A679" s="3">
        <v>64</v>
      </c>
      <c r="B679" s="5"/>
      <c r="C679" s="18"/>
      <c r="D679" s="31">
        <v>4880</v>
      </c>
      <c r="E679" s="31">
        <v>4247</v>
      </c>
      <c r="F679" s="31">
        <v>3873</v>
      </c>
      <c r="G679" s="31">
        <v>3499</v>
      </c>
      <c r="H679" s="114">
        <v>2520</v>
      </c>
      <c r="J679" s="11"/>
      <c r="K679" s="11"/>
      <c r="L679" s="11"/>
      <c r="M679" s="11"/>
      <c r="N679" s="11"/>
      <c r="O679" s="11"/>
    </row>
    <row r="680" spans="1:15" ht="15" hidden="1" x14ac:dyDescent="0.15">
      <c r="A680" s="3">
        <v>65</v>
      </c>
      <c r="B680" s="5"/>
      <c r="C680" s="18"/>
      <c r="D680" s="31">
        <v>5200</v>
      </c>
      <c r="E680" s="31">
        <v>4523</v>
      </c>
      <c r="F680" s="31">
        <v>4123</v>
      </c>
      <c r="G680" s="31">
        <v>3767</v>
      </c>
      <c r="H680" s="114">
        <v>2698</v>
      </c>
      <c r="J680" s="11"/>
      <c r="K680" s="11"/>
      <c r="L680" s="11"/>
      <c r="M680" s="11"/>
      <c r="N680" s="11"/>
      <c r="O680" s="11"/>
    </row>
    <row r="681" spans="1:15" ht="15" hidden="1" x14ac:dyDescent="0.15">
      <c r="A681" s="3">
        <v>66</v>
      </c>
      <c r="B681" s="5"/>
      <c r="C681" s="18"/>
      <c r="D681" s="31">
        <v>5574</v>
      </c>
      <c r="E681" s="31">
        <v>4853</v>
      </c>
      <c r="F681" s="31">
        <v>4425</v>
      </c>
      <c r="G681" s="31">
        <v>4069</v>
      </c>
      <c r="H681" s="114">
        <v>2912</v>
      </c>
      <c r="J681" s="11"/>
      <c r="K681" s="11"/>
      <c r="L681" s="11"/>
      <c r="M681" s="11"/>
      <c r="N681" s="11"/>
      <c r="O681" s="11"/>
    </row>
    <row r="682" spans="1:15" ht="15" hidden="1" x14ac:dyDescent="0.15">
      <c r="A682" s="3">
        <v>67</v>
      </c>
      <c r="B682" s="5"/>
      <c r="C682" s="18"/>
      <c r="D682" s="31">
        <v>6019</v>
      </c>
      <c r="E682" s="31">
        <v>5236</v>
      </c>
      <c r="F682" s="31">
        <v>4773</v>
      </c>
      <c r="G682" s="31">
        <v>4390</v>
      </c>
      <c r="H682" s="114">
        <v>3143</v>
      </c>
      <c r="J682" s="11"/>
      <c r="K682" s="11"/>
      <c r="L682" s="11"/>
      <c r="M682" s="11"/>
      <c r="N682" s="11"/>
      <c r="O682" s="11"/>
    </row>
    <row r="683" spans="1:15" ht="15" hidden="1" x14ac:dyDescent="0.15">
      <c r="A683" s="3">
        <v>68</v>
      </c>
      <c r="B683" s="5"/>
      <c r="C683" s="18"/>
      <c r="D683" s="31">
        <v>6536</v>
      </c>
      <c r="E683" s="31">
        <v>5681</v>
      </c>
      <c r="F683" s="31">
        <v>5182</v>
      </c>
      <c r="G683" s="31">
        <v>4764</v>
      </c>
      <c r="H683" s="114">
        <v>3410</v>
      </c>
      <c r="J683" s="11"/>
      <c r="K683" s="11"/>
      <c r="L683" s="11"/>
      <c r="M683" s="11"/>
      <c r="N683" s="11"/>
      <c r="O683" s="11"/>
    </row>
    <row r="684" spans="1:15" ht="15" hidden="1" x14ac:dyDescent="0.15">
      <c r="A684" s="3">
        <v>69</v>
      </c>
      <c r="B684" s="5"/>
      <c r="C684" s="18"/>
      <c r="D684" s="31">
        <v>7132</v>
      </c>
      <c r="E684" s="31">
        <v>6197</v>
      </c>
      <c r="F684" s="31">
        <v>5654</v>
      </c>
      <c r="G684" s="31">
        <v>5200</v>
      </c>
      <c r="H684" s="114">
        <v>3722</v>
      </c>
      <c r="J684" s="11"/>
      <c r="K684" s="11"/>
      <c r="L684" s="11"/>
      <c r="M684" s="11"/>
      <c r="N684" s="11"/>
      <c r="O684" s="11"/>
    </row>
    <row r="685" spans="1:15" ht="15" hidden="1" x14ac:dyDescent="0.15">
      <c r="A685" s="3">
        <v>70</v>
      </c>
      <c r="B685" s="5"/>
      <c r="C685" s="18"/>
      <c r="D685" s="31">
        <v>7818</v>
      </c>
      <c r="E685" s="31">
        <v>6803</v>
      </c>
      <c r="F685" s="31">
        <v>6144</v>
      </c>
      <c r="G685" s="31">
        <v>5788</v>
      </c>
      <c r="H685" s="114">
        <v>4114</v>
      </c>
      <c r="J685" s="11"/>
      <c r="K685" s="11"/>
      <c r="L685" s="11"/>
      <c r="M685" s="11"/>
      <c r="N685" s="11"/>
      <c r="O685" s="11"/>
    </row>
    <row r="686" spans="1:15" ht="15" hidden="1" x14ac:dyDescent="0.15">
      <c r="A686" s="3">
        <v>71</v>
      </c>
      <c r="B686" s="5"/>
      <c r="C686" s="18"/>
      <c r="D686" s="31">
        <v>8611</v>
      </c>
      <c r="E686" s="31">
        <v>7489</v>
      </c>
      <c r="F686" s="31">
        <v>6830</v>
      </c>
      <c r="G686" s="31">
        <v>6376</v>
      </c>
      <c r="H686" s="114">
        <v>4532</v>
      </c>
      <c r="J686" s="11"/>
      <c r="K686" s="11"/>
      <c r="L686" s="11"/>
      <c r="M686" s="11"/>
      <c r="N686" s="11"/>
      <c r="O686" s="11"/>
    </row>
    <row r="687" spans="1:15" ht="15" hidden="1" x14ac:dyDescent="0.15">
      <c r="A687" s="3">
        <v>72</v>
      </c>
      <c r="B687" s="5"/>
      <c r="C687" s="18"/>
      <c r="D687" s="31">
        <v>9528</v>
      </c>
      <c r="E687" s="31">
        <v>8290</v>
      </c>
      <c r="F687" s="31">
        <v>7551</v>
      </c>
      <c r="G687" s="31">
        <v>7061</v>
      </c>
      <c r="H687" s="114">
        <v>5022</v>
      </c>
      <c r="J687" s="11"/>
      <c r="K687" s="11"/>
      <c r="L687" s="11"/>
      <c r="M687" s="11"/>
      <c r="N687" s="11"/>
      <c r="O687" s="11"/>
    </row>
    <row r="688" spans="1:15" ht="15" hidden="1" x14ac:dyDescent="0.15">
      <c r="A688" s="3">
        <v>73</v>
      </c>
      <c r="B688" s="5"/>
      <c r="C688" s="18"/>
      <c r="D688" s="31">
        <v>10587</v>
      </c>
      <c r="E688" s="31">
        <v>9198</v>
      </c>
      <c r="F688" s="31">
        <v>8388</v>
      </c>
      <c r="G688" s="31">
        <v>7836</v>
      </c>
      <c r="H688" s="114">
        <v>5574</v>
      </c>
      <c r="J688" s="11"/>
      <c r="K688" s="11"/>
      <c r="L688" s="11"/>
      <c r="M688" s="11"/>
      <c r="N688" s="11"/>
      <c r="O688" s="11"/>
    </row>
    <row r="689" spans="1:15" ht="15" hidden="1" x14ac:dyDescent="0.15">
      <c r="A689" s="3">
        <v>74</v>
      </c>
      <c r="B689" s="5"/>
      <c r="C689" s="18"/>
      <c r="D689" s="31">
        <v>11798</v>
      </c>
      <c r="E689" s="31">
        <v>10258</v>
      </c>
      <c r="F689" s="31">
        <v>9350</v>
      </c>
      <c r="G689" s="31">
        <v>8735</v>
      </c>
      <c r="H689" s="114">
        <v>6215</v>
      </c>
      <c r="J689" s="11"/>
      <c r="K689" s="11"/>
      <c r="L689" s="11"/>
      <c r="M689" s="11"/>
      <c r="N689" s="11"/>
      <c r="O689" s="11"/>
    </row>
    <row r="690" spans="1:15" ht="15" hidden="1" x14ac:dyDescent="0.15">
      <c r="A690" s="3">
        <v>75</v>
      </c>
      <c r="B690" s="5"/>
      <c r="C690" s="18"/>
      <c r="D690" s="31">
        <v>13196</v>
      </c>
      <c r="E690" s="31">
        <v>11469</v>
      </c>
      <c r="F690" s="31">
        <v>10418</v>
      </c>
      <c r="G690" s="31">
        <v>9830</v>
      </c>
      <c r="H690" s="114">
        <v>6972</v>
      </c>
      <c r="J690" s="11"/>
      <c r="K690" s="11"/>
      <c r="L690" s="11"/>
      <c r="M690" s="11"/>
      <c r="N690" s="11"/>
      <c r="O690" s="11"/>
    </row>
    <row r="691" spans="1:15" ht="15" hidden="1" x14ac:dyDescent="0.15">
      <c r="A691" s="3">
        <v>76</v>
      </c>
      <c r="B691" s="5"/>
      <c r="C691" s="18"/>
      <c r="D691" s="31">
        <v>14790</v>
      </c>
      <c r="E691" s="31">
        <v>12867</v>
      </c>
      <c r="F691" s="31">
        <v>11718</v>
      </c>
      <c r="G691" s="31">
        <v>11024</v>
      </c>
      <c r="H691" s="114">
        <v>7818</v>
      </c>
      <c r="J691" s="11"/>
      <c r="K691" s="11"/>
      <c r="L691" s="11"/>
      <c r="M691" s="11"/>
      <c r="N691" s="11"/>
      <c r="O691" s="11"/>
    </row>
    <row r="692" spans="1:15" ht="15" hidden="1" x14ac:dyDescent="0.15">
      <c r="A692" s="3">
        <v>77</v>
      </c>
      <c r="B692" s="5"/>
      <c r="C692" s="18"/>
      <c r="D692" s="31">
        <v>16616</v>
      </c>
      <c r="E692" s="31">
        <v>14443</v>
      </c>
      <c r="F692" s="31">
        <v>13170</v>
      </c>
      <c r="G692" s="31">
        <v>12377</v>
      </c>
      <c r="H692" s="114">
        <v>8780</v>
      </c>
      <c r="J692" s="11"/>
      <c r="K692" s="11"/>
      <c r="L692" s="11"/>
      <c r="M692" s="11"/>
      <c r="N692" s="11"/>
      <c r="O692" s="11"/>
    </row>
    <row r="693" spans="1:15" ht="15" hidden="1" x14ac:dyDescent="0.15">
      <c r="A693" s="3">
        <v>78</v>
      </c>
      <c r="B693" s="5"/>
      <c r="C693" s="18"/>
      <c r="D693" s="31">
        <v>18673</v>
      </c>
      <c r="E693" s="31">
        <v>16233</v>
      </c>
      <c r="F693" s="31">
        <v>14799</v>
      </c>
      <c r="G693" s="31">
        <v>13909</v>
      </c>
      <c r="H693" s="114">
        <v>9866</v>
      </c>
      <c r="J693" s="11"/>
      <c r="K693" s="11"/>
      <c r="L693" s="11"/>
      <c r="M693" s="11"/>
      <c r="N693" s="11"/>
      <c r="O693" s="11"/>
    </row>
    <row r="694" spans="1:15" ht="15" hidden="1" x14ac:dyDescent="0.15">
      <c r="A694" s="3">
        <v>79</v>
      </c>
      <c r="B694" s="5"/>
      <c r="C694" s="18"/>
      <c r="D694" s="31">
        <v>20979</v>
      </c>
      <c r="E694" s="31">
        <v>18236</v>
      </c>
      <c r="F694" s="31">
        <v>16633</v>
      </c>
      <c r="G694" s="31">
        <v>15627</v>
      </c>
      <c r="H694" s="114">
        <v>11086</v>
      </c>
      <c r="J694" s="11"/>
      <c r="K694" s="11"/>
      <c r="L694" s="11"/>
      <c r="M694" s="11"/>
      <c r="N694" s="11"/>
      <c r="O694" s="11"/>
    </row>
    <row r="695" spans="1:15" ht="15" hidden="1" x14ac:dyDescent="0.15">
      <c r="A695" s="3">
        <v>80</v>
      </c>
      <c r="B695" s="30" t="s">
        <v>85</v>
      </c>
      <c r="C695" s="18"/>
      <c r="D695" s="31">
        <v>23739</v>
      </c>
      <c r="E695" s="31">
        <v>20640</v>
      </c>
      <c r="F695" s="31">
        <v>18815</v>
      </c>
      <c r="G695" s="31">
        <v>17684</v>
      </c>
      <c r="H695" s="114">
        <v>12546</v>
      </c>
      <c r="J695" s="11"/>
      <c r="K695" s="11"/>
      <c r="L695" s="11"/>
      <c r="M695" s="11"/>
      <c r="N695" s="11"/>
      <c r="O695" s="11"/>
    </row>
    <row r="696" spans="1:15" ht="15" hidden="1" x14ac:dyDescent="0.15">
      <c r="A696" s="3">
        <v>1</v>
      </c>
      <c r="B696" s="5" t="s">
        <v>13</v>
      </c>
      <c r="C696" s="18">
        <v>604</v>
      </c>
      <c r="D696" s="31">
        <v>703</v>
      </c>
      <c r="E696" s="31">
        <v>605</v>
      </c>
      <c r="F696" s="31">
        <v>552</v>
      </c>
      <c r="G696" s="31">
        <v>329</v>
      </c>
      <c r="H696" s="114">
        <v>276</v>
      </c>
      <c r="J696" s="11"/>
      <c r="K696" s="11"/>
      <c r="L696" s="11"/>
      <c r="M696" s="11"/>
      <c r="N696" s="11"/>
      <c r="O696" s="11"/>
    </row>
    <row r="697" spans="1:15" ht="15" hidden="1" x14ac:dyDescent="0.15">
      <c r="A697" s="3">
        <v>2</v>
      </c>
      <c r="B697" s="5" t="s">
        <v>1</v>
      </c>
      <c r="C697" s="18">
        <v>991</v>
      </c>
      <c r="D697" s="31">
        <v>1184</v>
      </c>
      <c r="E697" s="31">
        <v>1024</v>
      </c>
      <c r="F697" s="31">
        <v>935</v>
      </c>
      <c r="G697" s="31">
        <v>490</v>
      </c>
      <c r="H697" s="114">
        <v>436</v>
      </c>
      <c r="J697" s="11"/>
      <c r="K697" s="11"/>
      <c r="L697" s="11"/>
      <c r="M697" s="11"/>
      <c r="N697" s="11"/>
      <c r="O697" s="11"/>
    </row>
    <row r="698" spans="1:15" ht="15" hidden="1" x14ac:dyDescent="0.15">
      <c r="A698" s="3">
        <v>3</v>
      </c>
      <c r="B698" s="5" t="s">
        <v>14</v>
      </c>
      <c r="C698" s="18">
        <v>1452</v>
      </c>
      <c r="D698" s="31">
        <v>1736</v>
      </c>
      <c r="E698" s="31">
        <v>1505</v>
      </c>
      <c r="F698" s="31">
        <v>1371</v>
      </c>
      <c r="G698" s="31">
        <v>703</v>
      </c>
      <c r="H698" s="114">
        <v>641</v>
      </c>
      <c r="J698" s="11"/>
      <c r="K698" s="11"/>
      <c r="L698" s="11"/>
      <c r="M698" s="11"/>
      <c r="N698" s="11"/>
      <c r="O698" s="11"/>
    </row>
    <row r="699" spans="1:15" hidden="1" x14ac:dyDescent="0.15">
      <c r="A699" s="3">
        <v>1</v>
      </c>
      <c r="B699" s="5" t="s">
        <v>3</v>
      </c>
      <c r="C699" s="18">
        <v>225</v>
      </c>
      <c r="D699" s="18">
        <v>225</v>
      </c>
      <c r="E699" s="18">
        <v>225</v>
      </c>
      <c r="F699" s="18">
        <v>225</v>
      </c>
      <c r="G699" s="18">
        <v>225</v>
      </c>
      <c r="H699" s="19">
        <v>225</v>
      </c>
      <c r="J699" s="11"/>
      <c r="K699" s="11"/>
      <c r="L699" s="11"/>
      <c r="M699" s="11"/>
      <c r="N699" s="11"/>
      <c r="O699" s="11"/>
    </row>
    <row r="700" spans="1:15" hidden="1" x14ac:dyDescent="0.15">
      <c r="A700" s="3">
        <v>1</v>
      </c>
      <c r="B700" s="5" t="s">
        <v>2</v>
      </c>
      <c r="C700" s="18">
        <v>250</v>
      </c>
      <c r="D700" s="18">
        <v>300</v>
      </c>
      <c r="E700" s="18">
        <v>300</v>
      </c>
      <c r="F700" s="18">
        <v>300</v>
      </c>
      <c r="G700" s="18">
        <v>300</v>
      </c>
      <c r="H700" s="19">
        <v>300</v>
      </c>
      <c r="J700" s="11"/>
      <c r="K700" s="11"/>
      <c r="L700" s="11"/>
      <c r="M700" s="11"/>
      <c r="N700" s="11"/>
      <c r="O700" s="11"/>
    </row>
    <row r="701" spans="1:15" hidden="1" x14ac:dyDescent="0.15">
      <c r="A701" s="3"/>
      <c r="H701" s="8"/>
    </row>
    <row r="702" spans="1:15" ht="18" hidden="1" x14ac:dyDescent="0.2">
      <c r="A702" s="277" t="s">
        <v>24</v>
      </c>
      <c r="B702" s="278"/>
      <c r="C702" s="278"/>
      <c r="D702" s="278"/>
      <c r="E702" s="278"/>
      <c r="F702" s="278"/>
      <c r="G702" s="278"/>
      <c r="H702" s="279"/>
    </row>
    <row r="703" spans="1:15" hidden="1" x14ac:dyDescent="0.15">
      <c r="A703" s="275" t="s">
        <v>0</v>
      </c>
      <c r="B703" s="276"/>
      <c r="C703" s="276"/>
      <c r="D703" s="276"/>
      <c r="E703" s="276"/>
      <c r="F703" s="276"/>
      <c r="G703" s="276"/>
      <c r="H703" s="2"/>
    </row>
    <row r="704" spans="1:15" hidden="1" x14ac:dyDescent="0.15">
      <c r="A704" s="3" t="s">
        <v>4</v>
      </c>
      <c r="B704" s="4" t="s">
        <v>4</v>
      </c>
      <c r="C704" s="15" t="s">
        <v>64</v>
      </c>
      <c r="D704" s="15" t="s">
        <v>65</v>
      </c>
      <c r="E704" s="15" t="s">
        <v>66</v>
      </c>
      <c r="F704" s="15" t="s">
        <v>67</v>
      </c>
      <c r="G704" s="15" t="s">
        <v>68</v>
      </c>
      <c r="H704" s="12" t="s">
        <v>69</v>
      </c>
    </row>
    <row r="705" spans="1:8" hidden="1" x14ac:dyDescent="0.15">
      <c r="A705" s="3">
        <v>18</v>
      </c>
      <c r="B705" s="5"/>
      <c r="C705" s="18">
        <f t="shared" ref="C705:H714" si="209">+C633*$L$2</f>
        <v>702.78000000000009</v>
      </c>
      <c r="D705" s="18">
        <f t="shared" si="209"/>
        <v>726.63</v>
      </c>
      <c r="E705" s="18">
        <f t="shared" si="209"/>
        <v>632.29000000000008</v>
      </c>
      <c r="F705" s="18">
        <f t="shared" si="209"/>
        <v>575.58000000000004</v>
      </c>
      <c r="G705" s="18">
        <f t="shared" si="209"/>
        <v>443.61</v>
      </c>
      <c r="H705" s="19">
        <f t="shared" si="209"/>
        <v>344.5</v>
      </c>
    </row>
    <row r="706" spans="1:8" hidden="1" x14ac:dyDescent="0.15">
      <c r="A706" s="3">
        <v>19</v>
      </c>
      <c r="B706" s="5"/>
      <c r="C706" s="18">
        <f t="shared" si="209"/>
        <v>779.63</v>
      </c>
      <c r="D706" s="18">
        <f t="shared" si="209"/>
        <v>740.94</v>
      </c>
      <c r="E706" s="18">
        <f t="shared" si="209"/>
        <v>641.83000000000004</v>
      </c>
      <c r="F706" s="18">
        <f t="shared" si="209"/>
        <v>585.12</v>
      </c>
      <c r="G706" s="18">
        <f t="shared" si="209"/>
        <v>453.15000000000003</v>
      </c>
      <c r="H706" s="19">
        <f t="shared" si="209"/>
        <v>349.27000000000004</v>
      </c>
    </row>
    <row r="707" spans="1:8" hidden="1" x14ac:dyDescent="0.15">
      <c r="A707" s="3">
        <v>20</v>
      </c>
      <c r="B707" s="5"/>
      <c r="C707" s="18">
        <f t="shared" si="209"/>
        <v>902.06000000000006</v>
      </c>
      <c r="D707" s="18">
        <f t="shared" si="209"/>
        <v>750.48</v>
      </c>
      <c r="E707" s="18">
        <f t="shared" si="209"/>
        <v>651.37</v>
      </c>
      <c r="F707" s="18">
        <f t="shared" si="209"/>
        <v>594.66000000000008</v>
      </c>
      <c r="G707" s="18">
        <f t="shared" si="209"/>
        <v>462.69</v>
      </c>
      <c r="H707" s="19">
        <f t="shared" si="209"/>
        <v>358.81</v>
      </c>
    </row>
    <row r="708" spans="1:8" hidden="1" x14ac:dyDescent="0.15">
      <c r="A708" s="3">
        <v>21</v>
      </c>
      <c r="B708" s="5"/>
      <c r="C708" s="18">
        <f t="shared" si="209"/>
        <v>997.99</v>
      </c>
      <c r="D708" s="18">
        <f t="shared" si="209"/>
        <v>764.79000000000008</v>
      </c>
      <c r="E708" s="18">
        <f t="shared" si="209"/>
        <v>665.68000000000006</v>
      </c>
      <c r="F708" s="18">
        <f t="shared" si="209"/>
        <v>604.20000000000005</v>
      </c>
      <c r="G708" s="18">
        <f t="shared" si="209"/>
        <v>476.47</v>
      </c>
      <c r="H708" s="19">
        <f t="shared" si="209"/>
        <v>363.58000000000004</v>
      </c>
    </row>
    <row r="709" spans="1:8" hidden="1" x14ac:dyDescent="0.15">
      <c r="A709" s="3">
        <v>22</v>
      </c>
      <c r="B709" s="5"/>
      <c r="C709" s="18">
        <f t="shared" si="209"/>
        <v>1125.19</v>
      </c>
      <c r="D709" s="18">
        <f t="shared" si="209"/>
        <v>778.57</v>
      </c>
      <c r="E709" s="18">
        <f t="shared" si="209"/>
        <v>674.69</v>
      </c>
      <c r="F709" s="18">
        <f t="shared" si="209"/>
        <v>617.98</v>
      </c>
      <c r="G709" s="18">
        <f t="shared" si="209"/>
        <v>486.01000000000005</v>
      </c>
      <c r="H709" s="19">
        <f t="shared" si="209"/>
        <v>372.59000000000003</v>
      </c>
    </row>
    <row r="710" spans="1:8" hidden="1" x14ac:dyDescent="0.15">
      <c r="A710" s="3">
        <v>23</v>
      </c>
      <c r="B710" s="5"/>
      <c r="C710" s="18">
        <f t="shared" si="209"/>
        <v>1304.3300000000002</v>
      </c>
      <c r="D710" s="18">
        <f t="shared" si="209"/>
        <v>788.11</v>
      </c>
      <c r="E710" s="18">
        <f t="shared" si="209"/>
        <v>689</v>
      </c>
      <c r="F710" s="18">
        <f t="shared" si="209"/>
        <v>627.52</v>
      </c>
      <c r="G710" s="18">
        <f t="shared" si="209"/>
        <v>495.55</v>
      </c>
      <c r="H710" s="19">
        <f t="shared" si="209"/>
        <v>377.36</v>
      </c>
    </row>
    <row r="711" spans="1:8" hidden="1" x14ac:dyDescent="0.15">
      <c r="A711" s="3">
        <v>24</v>
      </c>
      <c r="B711" s="5"/>
      <c r="C711" s="18">
        <f t="shared" si="209"/>
        <v>1428.3500000000001</v>
      </c>
      <c r="D711" s="18">
        <f t="shared" si="209"/>
        <v>802.42000000000007</v>
      </c>
      <c r="E711" s="18">
        <f t="shared" si="209"/>
        <v>698.54000000000008</v>
      </c>
      <c r="F711" s="18">
        <f t="shared" si="209"/>
        <v>637.06000000000006</v>
      </c>
      <c r="G711" s="18">
        <f t="shared" si="209"/>
        <v>505.09000000000003</v>
      </c>
      <c r="H711" s="19">
        <f t="shared" si="209"/>
        <v>386.90000000000003</v>
      </c>
    </row>
    <row r="712" spans="1:8" hidden="1" x14ac:dyDescent="0.15">
      <c r="A712" s="3">
        <v>25</v>
      </c>
      <c r="B712" s="5"/>
      <c r="C712" s="18">
        <f t="shared" si="209"/>
        <v>1688.0500000000002</v>
      </c>
      <c r="D712" s="18">
        <f t="shared" si="209"/>
        <v>816.2</v>
      </c>
      <c r="E712" s="18">
        <f t="shared" si="209"/>
        <v>708.08</v>
      </c>
      <c r="F712" s="18">
        <f t="shared" si="209"/>
        <v>646.6</v>
      </c>
      <c r="G712" s="18">
        <f t="shared" si="209"/>
        <v>514.63</v>
      </c>
      <c r="H712" s="19">
        <f t="shared" si="209"/>
        <v>391.67</v>
      </c>
    </row>
    <row r="713" spans="1:8" hidden="1" x14ac:dyDescent="0.15">
      <c r="A713" s="3">
        <v>26</v>
      </c>
      <c r="B713" s="5"/>
      <c r="C713" s="18">
        <f t="shared" si="209"/>
        <v>1779.74</v>
      </c>
      <c r="D713" s="18">
        <f t="shared" si="209"/>
        <v>830.51</v>
      </c>
      <c r="E713" s="18">
        <f t="shared" si="209"/>
        <v>721.86</v>
      </c>
      <c r="F713" s="18">
        <f t="shared" si="209"/>
        <v>656.14</v>
      </c>
      <c r="G713" s="18">
        <f t="shared" si="209"/>
        <v>523.64</v>
      </c>
      <c r="H713" s="19">
        <f t="shared" si="209"/>
        <v>401.21000000000004</v>
      </c>
    </row>
    <row r="714" spans="1:8" hidden="1" x14ac:dyDescent="0.15">
      <c r="A714" s="3">
        <v>27</v>
      </c>
      <c r="B714" s="5"/>
      <c r="C714" s="18">
        <f t="shared" si="209"/>
        <v>2003.4</v>
      </c>
      <c r="D714" s="18">
        <f t="shared" si="209"/>
        <v>840.05000000000007</v>
      </c>
      <c r="E714" s="18">
        <f t="shared" si="209"/>
        <v>731.40000000000009</v>
      </c>
      <c r="F714" s="18">
        <f t="shared" si="209"/>
        <v>665.68000000000006</v>
      </c>
      <c r="G714" s="18">
        <f t="shared" si="209"/>
        <v>537.95000000000005</v>
      </c>
      <c r="H714" s="19">
        <f t="shared" si="209"/>
        <v>405.98</v>
      </c>
    </row>
    <row r="715" spans="1:8" hidden="1" x14ac:dyDescent="0.15">
      <c r="A715" s="3">
        <v>28</v>
      </c>
      <c r="B715" s="5"/>
      <c r="C715" s="18">
        <f t="shared" ref="C715:H724" si="210">+C643*$L$2</f>
        <v>2228.65</v>
      </c>
      <c r="D715" s="18">
        <f t="shared" si="210"/>
        <v>859.13</v>
      </c>
      <c r="E715" s="18">
        <f t="shared" si="210"/>
        <v>745.71</v>
      </c>
      <c r="F715" s="18">
        <f t="shared" si="210"/>
        <v>679.46</v>
      </c>
      <c r="G715" s="18">
        <f t="shared" si="210"/>
        <v>547.49</v>
      </c>
      <c r="H715" s="19">
        <f t="shared" si="210"/>
        <v>415.52000000000004</v>
      </c>
    </row>
    <row r="716" spans="1:8" hidden="1" x14ac:dyDescent="0.15">
      <c r="A716" s="3">
        <v>29</v>
      </c>
      <c r="B716" s="5"/>
      <c r="C716" s="18">
        <f t="shared" si="210"/>
        <v>2451.7800000000002</v>
      </c>
      <c r="D716" s="18">
        <f t="shared" si="210"/>
        <v>872.91000000000008</v>
      </c>
      <c r="E716" s="18">
        <f t="shared" si="210"/>
        <v>760.02</v>
      </c>
      <c r="F716" s="18">
        <f t="shared" si="210"/>
        <v>693.77</v>
      </c>
      <c r="G716" s="18">
        <f t="shared" si="210"/>
        <v>561.80000000000007</v>
      </c>
      <c r="H716" s="19">
        <f t="shared" si="210"/>
        <v>424.53000000000003</v>
      </c>
    </row>
    <row r="717" spans="1:8" hidden="1" x14ac:dyDescent="0.15">
      <c r="A717" s="3">
        <v>30</v>
      </c>
      <c r="B717" s="5"/>
      <c r="C717" s="18">
        <f t="shared" si="210"/>
        <v>2674.9100000000003</v>
      </c>
      <c r="D717" s="18">
        <f t="shared" si="210"/>
        <v>887.22</v>
      </c>
      <c r="E717" s="18">
        <f t="shared" si="210"/>
        <v>773.80000000000007</v>
      </c>
      <c r="F717" s="18">
        <f t="shared" si="210"/>
        <v>703.31000000000006</v>
      </c>
      <c r="G717" s="18">
        <f t="shared" si="210"/>
        <v>575.58000000000004</v>
      </c>
      <c r="H717" s="19">
        <f t="shared" si="210"/>
        <v>434.07000000000005</v>
      </c>
    </row>
    <row r="718" spans="1:8" hidden="1" x14ac:dyDescent="0.15">
      <c r="A718" s="3">
        <v>31</v>
      </c>
      <c r="B718" s="5"/>
      <c r="C718" s="18">
        <f t="shared" si="210"/>
        <v>2686.04</v>
      </c>
      <c r="D718" s="18">
        <f t="shared" si="210"/>
        <v>901.53000000000009</v>
      </c>
      <c r="E718" s="18">
        <f t="shared" si="210"/>
        <v>783.34</v>
      </c>
      <c r="F718" s="18">
        <f t="shared" si="210"/>
        <v>717.09</v>
      </c>
      <c r="G718" s="18">
        <f t="shared" si="210"/>
        <v>585.12</v>
      </c>
      <c r="H718" s="19">
        <f t="shared" si="210"/>
        <v>438.84000000000003</v>
      </c>
    </row>
    <row r="719" spans="1:8" hidden="1" x14ac:dyDescent="0.15">
      <c r="A719" s="3">
        <v>32</v>
      </c>
      <c r="B719" s="5"/>
      <c r="C719" s="18">
        <f t="shared" si="210"/>
        <v>2696.6400000000003</v>
      </c>
      <c r="D719" s="18">
        <f t="shared" si="210"/>
        <v>915.31000000000006</v>
      </c>
      <c r="E719" s="18">
        <f t="shared" si="210"/>
        <v>797.65000000000009</v>
      </c>
      <c r="F719" s="18">
        <f t="shared" si="210"/>
        <v>726.63</v>
      </c>
      <c r="G719" s="18">
        <f t="shared" si="210"/>
        <v>599.43000000000006</v>
      </c>
      <c r="H719" s="19">
        <f t="shared" si="210"/>
        <v>448.38</v>
      </c>
    </row>
    <row r="720" spans="1:8" hidden="1" x14ac:dyDescent="0.15">
      <c r="A720" s="3">
        <v>33</v>
      </c>
      <c r="B720" s="5"/>
      <c r="C720" s="18">
        <f t="shared" si="210"/>
        <v>2997.6800000000003</v>
      </c>
      <c r="D720" s="18">
        <f t="shared" si="210"/>
        <v>943.93000000000006</v>
      </c>
      <c r="E720" s="18">
        <f t="shared" si="210"/>
        <v>820.97</v>
      </c>
      <c r="F720" s="18">
        <f t="shared" si="210"/>
        <v>745.71</v>
      </c>
      <c r="G720" s="18">
        <f t="shared" si="210"/>
        <v>617.98</v>
      </c>
      <c r="H720" s="19">
        <f t="shared" si="210"/>
        <v>462.69</v>
      </c>
    </row>
    <row r="721" spans="1:8" hidden="1" x14ac:dyDescent="0.15">
      <c r="A721" s="3">
        <v>34</v>
      </c>
      <c r="B721" s="5"/>
      <c r="C721" s="18">
        <f t="shared" si="210"/>
        <v>3299.25</v>
      </c>
      <c r="D721" s="18">
        <f t="shared" si="210"/>
        <v>967.25</v>
      </c>
      <c r="E721" s="18">
        <f t="shared" si="210"/>
        <v>840.05000000000007</v>
      </c>
      <c r="F721" s="18">
        <f t="shared" si="210"/>
        <v>769.03000000000009</v>
      </c>
      <c r="G721" s="18">
        <f t="shared" si="210"/>
        <v>637.06000000000006</v>
      </c>
      <c r="H721" s="19">
        <f t="shared" si="210"/>
        <v>476.47</v>
      </c>
    </row>
    <row r="722" spans="1:8" hidden="1" x14ac:dyDescent="0.15">
      <c r="A722" s="3">
        <v>35</v>
      </c>
      <c r="B722" s="5"/>
      <c r="C722" s="18">
        <f t="shared" si="210"/>
        <v>3449.2400000000002</v>
      </c>
      <c r="D722" s="18">
        <f t="shared" si="210"/>
        <v>995.87</v>
      </c>
      <c r="E722" s="18">
        <f t="shared" si="210"/>
        <v>863.90000000000009</v>
      </c>
      <c r="F722" s="18">
        <f t="shared" si="210"/>
        <v>788.11</v>
      </c>
      <c r="G722" s="18">
        <f t="shared" si="210"/>
        <v>656.14</v>
      </c>
      <c r="H722" s="19">
        <f t="shared" si="210"/>
        <v>490.78000000000003</v>
      </c>
    </row>
    <row r="723" spans="1:8" hidden="1" x14ac:dyDescent="0.15">
      <c r="A723" s="3">
        <v>36</v>
      </c>
      <c r="B723" s="5"/>
      <c r="C723" s="18">
        <f t="shared" si="210"/>
        <v>3473.6200000000003</v>
      </c>
      <c r="D723" s="18">
        <f t="shared" si="210"/>
        <v>1019.19</v>
      </c>
      <c r="E723" s="18">
        <f t="shared" si="210"/>
        <v>887.22</v>
      </c>
      <c r="F723" s="18">
        <f t="shared" si="210"/>
        <v>807.19</v>
      </c>
      <c r="G723" s="18">
        <f t="shared" si="210"/>
        <v>674.69</v>
      </c>
      <c r="H723" s="19">
        <f t="shared" si="210"/>
        <v>500.32000000000005</v>
      </c>
    </row>
    <row r="724" spans="1:8" hidden="1" x14ac:dyDescent="0.15">
      <c r="A724" s="3">
        <v>37</v>
      </c>
      <c r="B724" s="5"/>
      <c r="C724" s="18">
        <f t="shared" si="210"/>
        <v>3909.28</v>
      </c>
      <c r="D724" s="18">
        <f t="shared" si="210"/>
        <v>1043.04</v>
      </c>
      <c r="E724" s="18">
        <f t="shared" si="210"/>
        <v>906.30000000000007</v>
      </c>
      <c r="F724" s="18">
        <f t="shared" si="210"/>
        <v>825.74</v>
      </c>
      <c r="G724" s="18">
        <f t="shared" si="210"/>
        <v>689</v>
      </c>
      <c r="H724" s="19">
        <f t="shared" si="210"/>
        <v>514.63</v>
      </c>
    </row>
    <row r="725" spans="1:8" hidden="1" x14ac:dyDescent="0.15">
      <c r="A725" s="3">
        <v>38</v>
      </c>
      <c r="B725" s="5"/>
      <c r="C725" s="18">
        <f t="shared" ref="C725:H728" si="211">+C653*$L$2</f>
        <v>4344.9400000000005</v>
      </c>
      <c r="D725" s="18">
        <f t="shared" si="211"/>
        <v>1071.1300000000001</v>
      </c>
      <c r="E725" s="18">
        <f t="shared" si="211"/>
        <v>929.62</v>
      </c>
      <c r="F725" s="18">
        <f t="shared" si="211"/>
        <v>849.59</v>
      </c>
      <c r="G725" s="18">
        <f t="shared" si="211"/>
        <v>712.85</v>
      </c>
      <c r="H725" s="19">
        <f t="shared" si="211"/>
        <v>528.41000000000008</v>
      </c>
    </row>
    <row r="726" spans="1:8" hidden="1" x14ac:dyDescent="0.15">
      <c r="A726" s="3">
        <v>39</v>
      </c>
      <c r="B726" s="5"/>
      <c r="C726" s="18">
        <f t="shared" si="211"/>
        <v>4781.13</v>
      </c>
      <c r="D726" s="18">
        <f t="shared" si="211"/>
        <v>1094.98</v>
      </c>
      <c r="E726" s="18">
        <f t="shared" si="211"/>
        <v>953.47</v>
      </c>
      <c r="F726" s="18">
        <f t="shared" si="211"/>
        <v>868.1400000000001</v>
      </c>
      <c r="G726" s="18">
        <f t="shared" si="211"/>
        <v>731.40000000000009</v>
      </c>
      <c r="H726" s="19">
        <f t="shared" si="211"/>
        <v>542.72</v>
      </c>
    </row>
    <row r="727" spans="1:8" hidden="1" x14ac:dyDescent="0.15">
      <c r="A727" s="3">
        <v>40</v>
      </c>
      <c r="B727" s="5"/>
      <c r="C727" s="18">
        <f t="shared" si="211"/>
        <v>5216.26</v>
      </c>
      <c r="D727" s="18">
        <f t="shared" si="211"/>
        <v>1123.0700000000002</v>
      </c>
      <c r="E727" s="18">
        <f t="shared" si="211"/>
        <v>976.79000000000008</v>
      </c>
      <c r="F727" s="18">
        <f t="shared" si="211"/>
        <v>887.22</v>
      </c>
      <c r="G727" s="18">
        <f t="shared" si="211"/>
        <v>750.48</v>
      </c>
      <c r="H727" s="19">
        <f t="shared" si="211"/>
        <v>557.03</v>
      </c>
    </row>
    <row r="728" spans="1:8" hidden="1" x14ac:dyDescent="0.15">
      <c r="A728" s="3">
        <v>41</v>
      </c>
      <c r="B728" s="5"/>
      <c r="C728" s="18">
        <f t="shared" si="211"/>
        <v>5698.56</v>
      </c>
      <c r="D728" s="18">
        <f t="shared" si="211"/>
        <v>1146.92</v>
      </c>
      <c r="E728" s="18">
        <f t="shared" si="211"/>
        <v>995.87</v>
      </c>
      <c r="F728" s="18">
        <f t="shared" si="211"/>
        <v>911.07</v>
      </c>
      <c r="G728" s="18">
        <f t="shared" si="211"/>
        <v>769.03000000000009</v>
      </c>
      <c r="H728" s="19">
        <f t="shared" si="211"/>
        <v>570.81000000000006</v>
      </c>
    </row>
    <row r="729" spans="1:8" hidden="1" x14ac:dyDescent="0.15">
      <c r="A729" s="3">
        <v>42</v>
      </c>
      <c r="B729" s="5"/>
      <c r="C729" s="18"/>
      <c r="D729" s="18">
        <f t="shared" ref="D729:H729" si="212">+D657*$L$2</f>
        <v>1170.24</v>
      </c>
      <c r="E729" s="18">
        <f t="shared" si="212"/>
        <v>1019.19</v>
      </c>
      <c r="F729" s="18">
        <f t="shared" si="212"/>
        <v>929.62</v>
      </c>
      <c r="G729" s="18">
        <f t="shared" si="212"/>
        <v>788.11</v>
      </c>
      <c r="H729" s="19">
        <f t="shared" si="212"/>
        <v>580.35</v>
      </c>
    </row>
    <row r="730" spans="1:8" hidden="1" x14ac:dyDescent="0.15">
      <c r="A730" s="3">
        <v>43</v>
      </c>
      <c r="B730" s="5"/>
      <c r="C730" s="18"/>
      <c r="D730" s="18">
        <f t="shared" ref="D730:H730" si="213">+D658*$L$2</f>
        <v>1217.4100000000001</v>
      </c>
      <c r="E730" s="18">
        <f t="shared" si="213"/>
        <v>1057.3500000000001</v>
      </c>
      <c r="F730" s="18">
        <f t="shared" si="213"/>
        <v>967.25</v>
      </c>
      <c r="G730" s="18">
        <f t="shared" si="213"/>
        <v>825.74</v>
      </c>
      <c r="H730" s="19">
        <f t="shared" si="213"/>
        <v>608.97</v>
      </c>
    </row>
    <row r="731" spans="1:8" hidden="1" x14ac:dyDescent="0.15">
      <c r="A731" s="3">
        <v>44</v>
      </c>
      <c r="B731" s="5"/>
      <c r="C731" s="18"/>
      <c r="D731" s="18">
        <f t="shared" ref="D731:H731" si="214">+D659*$L$2</f>
        <v>1264.5800000000002</v>
      </c>
      <c r="E731" s="18">
        <f t="shared" si="214"/>
        <v>1099.75</v>
      </c>
      <c r="F731" s="18">
        <f t="shared" si="214"/>
        <v>1005.4100000000001</v>
      </c>
      <c r="G731" s="18">
        <f t="shared" si="214"/>
        <v>859.13</v>
      </c>
      <c r="H731" s="19">
        <f t="shared" si="214"/>
        <v>632.29000000000008</v>
      </c>
    </row>
    <row r="732" spans="1:8" hidden="1" x14ac:dyDescent="0.15">
      <c r="A732" s="3">
        <v>45</v>
      </c>
      <c r="B732" s="5"/>
      <c r="C732" s="18"/>
      <c r="D732" s="18">
        <f t="shared" ref="D732:H732" si="215">+D660*$L$2</f>
        <v>1311.75</v>
      </c>
      <c r="E732" s="18">
        <f t="shared" si="215"/>
        <v>1142.1500000000001</v>
      </c>
      <c r="F732" s="18">
        <f t="shared" si="215"/>
        <v>1038.27</v>
      </c>
      <c r="G732" s="18">
        <f t="shared" si="215"/>
        <v>891.99</v>
      </c>
      <c r="H732" s="19">
        <f t="shared" si="215"/>
        <v>656.14</v>
      </c>
    </row>
    <row r="733" spans="1:8" hidden="1" x14ac:dyDescent="0.15">
      <c r="A733" s="3">
        <v>46</v>
      </c>
      <c r="B733" s="5"/>
      <c r="C733" s="18"/>
      <c r="D733" s="18">
        <f t="shared" ref="D733:H733" si="216">+D661*$L$2</f>
        <v>1358.92</v>
      </c>
      <c r="E733" s="18">
        <f t="shared" si="216"/>
        <v>1179.78</v>
      </c>
      <c r="F733" s="18">
        <f t="shared" si="216"/>
        <v>1075.9000000000001</v>
      </c>
      <c r="G733" s="18">
        <f t="shared" si="216"/>
        <v>929.62</v>
      </c>
      <c r="H733" s="19">
        <f t="shared" si="216"/>
        <v>679.46</v>
      </c>
    </row>
    <row r="734" spans="1:8" hidden="1" x14ac:dyDescent="0.15">
      <c r="A734" s="3">
        <v>47</v>
      </c>
      <c r="B734" s="5"/>
      <c r="C734" s="18"/>
      <c r="D734" s="18">
        <f t="shared" ref="D734:H734" si="217">+D662*$L$2</f>
        <v>1406.6200000000001</v>
      </c>
      <c r="E734" s="18">
        <f t="shared" si="217"/>
        <v>1222.18</v>
      </c>
      <c r="F734" s="18">
        <f t="shared" si="217"/>
        <v>1113.53</v>
      </c>
      <c r="G734" s="18">
        <f t="shared" si="217"/>
        <v>962.48</v>
      </c>
      <c r="H734" s="19">
        <f t="shared" si="217"/>
        <v>708.08</v>
      </c>
    </row>
    <row r="735" spans="1:8" hidden="1" x14ac:dyDescent="0.15">
      <c r="A735" s="3">
        <v>48</v>
      </c>
      <c r="B735" s="5"/>
      <c r="C735" s="18"/>
      <c r="D735" s="18">
        <f t="shared" ref="D735:H735" si="218">+D663*$L$2</f>
        <v>1453.79</v>
      </c>
      <c r="E735" s="18">
        <f t="shared" si="218"/>
        <v>1264.5800000000002</v>
      </c>
      <c r="F735" s="18">
        <f t="shared" si="218"/>
        <v>1151.69</v>
      </c>
      <c r="G735" s="18">
        <f t="shared" si="218"/>
        <v>1000.6400000000001</v>
      </c>
      <c r="H735" s="19">
        <f t="shared" si="218"/>
        <v>731.40000000000009</v>
      </c>
    </row>
    <row r="736" spans="1:8" hidden="1" x14ac:dyDescent="0.15">
      <c r="A736" s="3">
        <v>49</v>
      </c>
      <c r="B736" s="5"/>
      <c r="C736" s="18"/>
      <c r="D736" s="18">
        <f t="shared" ref="D736:H736" si="219">+D664*$L$2</f>
        <v>1505.73</v>
      </c>
      <c r="E736" s="18">
        <f t="shared" si="219"/>
        <v>1307.51</v>
      </c>
      <c r="F736" s="18">
        <f t="shared" si="219"/>
        <v>1194.0900000000001</v>
      </c>
      <c r="G736" s="18">
        <f t="shared" si="219"/>
        <v>1033.5</v>
      </c>
      <c r="H736" s="19">
        <f t="shared" si="219"/>
        <v>760.02</v>
      </c>
    </row>
    <row r="737" spans="1:8" hidden="1" x14ac:dyDescent="0.15">
      <c r="A737" s="3">
        <v>50</v>
      </c>
      <c r="B737" s="5"/>
      <c r="C737" s="18"/>
      <c r="D737" s="18">
        <f t="shared" ref="D737:H737" si="220">+D665*$L$2</f>
        <v>1552.9</v>
      </c>
      <c r="E737" s="18">
        <f t="shared" si="220"/>
        <v>1349.91</v>
      </c>
      <c r="F737" s="18">
        <f t="shared" si="220"/>
        <v>1231.72</v>
      </c>
      <c r="G737" s="18">
        <f t="shared" si="220"/>
        <v>1071.1300000000001</v>
      </c>
      <c r="H737" s="19">
        <f t="shared" si="220"/>
        <v>783.34</v>
      </c>
    </row>
    <row r="738" spans="1:8" hidden="1" x14ac:dyDescent="0.15">
      <c r="A738" s="3">
        <v>51</v>
      </c>
      <c r="B738" s="5"/>
      <c r="C738" s="18"/>
      <c r="D738" s="18">
        <f t="shared" ref="D738:H738" si="221">+D666*$L$2</f>
        <v>1600.0700000000002</v>
      </c>
      <c r="E738" s="18">
        <f t="shared" si="221"/>
        <v>1392.3100000000002</v>
      </c>
      <c r="F738" s="18">
        <f t="shared" si="221"/>
        <v>1269.3500000000001</v>
      </c>
      <c r="G738" s="18">
        <f t="shared" si="221"/>
        <v>1109.29</v>
      </c>
      <c r="H738" s="19">
        <f t="shared" si="221"/>
        <v>811.96</v>
      </c>
    </row>
    <row r="739" spans="1:8" hidden="1" x14ac:dyDescent="0.15">
      <c r="A739" s="3">
        <v>52</v>
      </c>
      <c r="B739" s="5"/>
      <c r="C739" s="18"/>
      <c r="D739" s="18">
        <f t="shared" ref="D739:H739" si="222">+D667*$L$2</f>
        <v>1652.01</v>
      </c>
      <c r="E739" s="18">
        <f t="shared" si="222"/>
        <v>1434.71</v>
      </c>
      <c r="F739" s="18">
        <f t="shared" si="222"/>
        <v>1311.75</v>
      </c>
      <c r="G739" s="18">
        <f t="shared" si="222"/>
        <v>1142.1500000000001</v>
      </c>
      <c r="H739" s="19">
        <f t="shared" si="222"/>
        <v>835.28000000000009</v>
      </c>
    </row>
    <row r="740" spans="1:8" hidden="1" x14ac:dyDescent="0.15">
      <c r="A740" s="3">
        <v>53</v>
      </c>
      <c r="B740" s="5"/>
      <c r="C740" s="18"/>
      <c r="D740" s="18">
        <f t="shared" ref="D740:H740" si="223">+D668*$L$2</f>
        <v>1708.19</v>
      </c>
      <c r="E740" s="18">
        <f t="shared" si="223"/>
        <v>1486.65</v>
      </c>
      <c r="F740" s="18">
        <f t="shared" si="223"/>
        <v>1354.68</v>
      </c>
      <c r="G740" s="18">
        <f t="shared" si="223"/>
        <v>1189.3200000000002</v>
      </c>
      <c r="H740" s="19">
        <f t="shared" si="223"/>
        <v>868.1400000000001</v>
      </c>
    </row>
    <row r="741" spans="1:8" hidden="1" x14ac:dyDescent="0.15">
      <c r="A741" s="3">
        <v>54</v>
      </c>
      <c r="B741" s="5"/>
      <c r="C741" s="18"/>
      <c r="D741" s="18">
        <f t="shared" ref="D741:H741" si="224">+D669*$L$2</f>
        <v>1769.67</v>
      </c>
      <c r="E741" s="18">
        <f t="shared" si="224"/>
        <v>1538.5900000000001</v>
      </c>
      <c r="F741" s="18">
        <f t="shared" si="224"/>
        <v>1401.8500000000001</v>
      </c>
      <c r="G741" s="18">
        <f t="shared" si="224"/>
        <v>1231.72</v>
      </c>
      <c r="H741" s="19">
        <f t="shared" si="224"/>
        <v>896.76</v>
      </c>
    </row>
    <row r="742" spans="1:8" hidden="1" x14ac:dyDescent="0.15">
      <c r="A742" s="3">
        <v>55</v>
      </c>
      <c r="B742" s="5"/>
      <c r="C742" s="18"/>
      <c r="D742" s="18">
        <f t="shared" ref="D742:H742" si="225">+D670*$L$2</f>
        <v>1826.38</v>
      </c>
      <c r="E742" s="18">
        <f t="shared" si="225"/>
        <v>1590.53</v>
      </c>
      <c r="F742" s="18">
        <f t="shared" si="225"/>
        <v>1449.02</v>
      </c>
      <c r="G742" s="18">
        <f t="shared" si="225"/>
        <v>1278.8900000000001</v>
      </c>
      <c r="H742" s="19">
        <f t="shared" si="225"/>
        <v>929.62</v>
      </c>
    </row>
    <row r="743" spans="1:8" hidden="1" x14ac:dyDescent="0.15">
      <c r="A743" s="3">
        <v>56</v>
      </c>
      <c r="B743" s="5"/>
      <c r="C743" s="18"/>
      <c r="D743" s="18">
        <f t="shared" ref="D743:H743" si="226">+D671*$L$2</f>
        <v>1883.0900000000001</v>
      </c>
      <c r="E743" s="18">
        <f t="shared" si="226"/>
        <v>1637.7</v>
      </c>
      <c r="F743" s="18">
        <f t="shared" si="226"/>
        <v>1496.19</v>
      </c>
      <c r="G743" s="18">
        <f t="shared" si="226"/>
        <v>1321.29</v>
      </c>
      <c r="H743" s="19">
        <f t="shared" si="226"/>
        <v>958.24</v>
      </c>
    </row>
    <row r="744" spans="1:8" hidden="1" x14ac:dyDescent="0.15">
      <c r="A744" s="3">
        <v>57</v>
      </c>
      <c r="B744" s="5"/>
      <c r="C744" s="18"/>
      <c r="D744" s="18">
        <f t="shared" ref="D744:H744" si="227">+D672*$L$2</f>
        <v>1944.5700000000002</v>
      </c>
      <c r="E744" s="18">
        <f t="shared" si="227"/>
        <v>1689.64</v>
      </c>
      <c r="F744" s="18">
        <f t="shared" si="227"/>
        <v>1538.5900000000001</v>
      </c>
      <c r="G744" s="18">
        <f t="shared" si="227"/>
        <v>1368.46</v>
      </c>
      <c r="H744" s="19">
        <f t="shared" si="227"/>
        <v>991.1</v>
      </c>
    </row>
    <row r="745" spans="1:8" hidden="1" x14ac:dyDescent="0.15">
      <c r="A745" s="3">
        <v>58</v>
      </c>
      <c r="B745" s="5"/>
      <c r="C745" s="18"/>
      <c r="D745" s="18">
        <f t="shared" ref="D745:H745" si="228">+D673*$L$2</f>
        <v>2010.2900000000002</v>
      </c>
      <c r="E745" s="18">
        <f t="shared" si="228"/>
        <v>1746.3500000000001</v>
      </c>
      <c r="F745" s="18">
        <f t="shared" si="228"/>
        <v>1590.53</v>
      </c>
      <c r="G745" s="18">
        <f t="shared" si="228"/>
        <v>1425.17</v>
      </c>
      <c r="H745" s="19">
        <f t="shared" si="228"/>
        <v>1028.73</v>
      </c>
    </row>
    <row r="746" spans="1:8" hidden="1" x14ac:dyDescent="0.15">
      <c r="A746" s="3">
        <v>59</v>
      </c>
      <c r="B746" s="5"/>
      <c r="C746" s="18"/>
      <c r="D746" s="18">
        <f t="shared" ref="D746:H746" si="229">+D674*$L$2</f>
        <v>2076.54</v>
      </c>
      <c r="E746" s="18">
        <f t="shared" si="229"/>
        <v>1807.3000000000002</v>
      </c>
      <c r="F746" s="18">
        <f t="shared" si="229"/>
        <v>1637.7</v>
      </c>
      <c r="G746" s="18">
        <f t="shared" si="229"/>
        <v>1481.88</v>
      </c>
      <c r="H746" s="19">
        <f t="shared" si="229"/>
        <v>1071.1300000000001</v>
      </c>
    </row>
    <row r="747" spans="1:8" hidden="1" x14ac:dyDescent="0.15">
      <c r="A747" s="3">
        <v>60</v>
      </c>
      <c r="B747" s="5"/>
      <c r="C747" s="18"/>
      <c r="D747" s="18">
        <f t="shared" ref="D747:H747" si="230">+D675*$L$2</f>
        <v>2147.56</v>
      </c>
      <c r="E747" s="18">
        <f t="shared" si="230"/>
        <v>1864.01</v>
      </c>
      <c r="F747" s="18">
        <f t="shared" si="230"/>
        <v>1684.8700000000001</v>
      </c>
      <c r="G747" s="18">
        <f t="shared" si="230"/>
        <v>1538.5900000000001</v>
      </c>
      <c r="H747" s="19">
        <f t="shared" si="230"/>
        <v>1109.29</v>
      </c>
    </row>
    <row r="748" spans="1:8" hidden="1" x14ac:dyDescent="0.15">
      <c r="A748" s="3">
        <v>61</v>
      </c>
      <c r="B748" s="5"/>
      <c r="C748" s="18"/>
      <c r="D748" s="18">
        <f t="shared" ref="D748:H748" si="231">+D676*$L$2</f>
        <v>2227.59</v>
      </c>
      <c r="E748" s="18">
        <f t="shared" si="231"/>
        <v>1935.0300000000002</v>
      </c>
      <c r="F748" s="18">
        <f t="shared" si="231"/>
        <v>1760.13</v>
      </c>
      <c r="G748" s="18">
        <f t="shared" si="231"/>
        <v>1595.3000000000002</v>
      </c>
      <c r="H748" s="19">
        <f t="shared" si="231"/>
        <v>1151.69</v>
      </c>
    </row>
    <row r="749" spans="1:8" hidden="1" x14ac:dyDescent="0.15">
      <c r="A749" s="3">
        <v>62</v>
      </c>
      <c r="B749" s="5"/>
      <c r="C749" s="18"/>
      <c r="D749" s="18">
        <f t="shared" ref="D749:H749" si="232">+D677*$L$2</f>
        <v>2326.7000000000003</v>
      </c>
      <c r="E749" s="18">
        <f t="shared" si="232"/>
        <v>2024.6000000000001</v>
      </c>
      <c r="F749" s="18">
        <f t="shared" si="232"/>
        <v>1845.46</v>
      </c>
      <c r="G749" s="18">
        <f t="shared" si="232"/>
        <v>1670.5600000000002</v>
      </c>
      <c r="H749" s="19">
        <f t="shared" si="232"/>
        <v>1203.6300000000001</v>
      </c>
    </row>
    <row r="750" spans="1:8" hidden="1" x14ac:dyDescent="0.15">
      <c r="A750" s="3">
        <v>63</v>
      </c>
      <c r="B750" s="5"/>
      <c r="C750" s="18"/>
      <c r="D750" s="18">
        <f t="shared" ref="D750:H750" si="233">+D678*$L$2</f>
        <v>2449.13</v>
      </c>
      <c r="E750" s="18">
        <f t="shared" si="233"/>
        <v>2128.48</v>
      </c>
      <c r="F750" s="18">
        <f t="shared" si="233"/>
        <v>1939.8000000000002</v>
      </c>
      <c r="G750" s="18">
        <f t="shared" si="233"/>
        <v>1755.3600000000001</v>
      </c>
      <c r="H750" s="19">
        <f t="shared" si="233"/>
        <v>1264.5800000000002</v>
      </c>
    </row>
    <row r="751" spans="1:8" hidden="1" x14ac:dyDescent="0.15">
      <c r="A751" s="3">
        <v>64</v>
      </c>
      <c r="B751" s="5"/>
      <c r="C751" s="18"/>
      <c r="D751" s="18">
        <f t="shared" ref="D751:H751" si="234">+D679*$L$2</f>
        <v>2586.4</v>
      </c>
      <c r="E751" s="18">
        <f t="shared" si="234"/>
        <v>2250.9100000000003</v>
      </c>
      <c r="F751" s="18">
        <f t="shared" si="234"/>
        <v>2052.69</v>
      </c>
      <c r="G751" s="18">
        <f t="shared" si="234"/>
        <v>1854.47</v>
      </c>
      <c r="H751" s="19">
        <f t="shared" si="234"/>
        <v>1335.6000000000001</v>
      </c>
    </row>
    <row r="752" spans="1:8" hidden="1" x14ac:dyDescent="0.15">
      <c r="A752" s="3">
        <v>65</v>
      </c>
      <c r="B752" s="5"/>
      <c r="C752" s="18"/>
      <c r="D752" s="18">
        <f t="shared" ref="D752:H752" si="235">+D680*$L$2</f>
        <v>2756</v>
      </c>
      <c r="E752" s="18">
        <f t="shared" si="235"/>
        <v>2397.19</v>
      </c>
      <c r="F752" s="18">
        <f t="shared" si="235"/>
        <v>2185.19</v>
      </c>
      <c r="G752" s="18">
        <f t="shared" si="235"/>
        <v>1996.51</v>
      </c>
      <c r="H752" s="19">
        <f t="shared" si="235"/>
        <v>1429.94</v>
      </c>
    </row>
    <row r="753" spans="1:8" hidden="1" x14ac:dyDescent="0.15">
      <c r="A753" s="3">
        <v>66</v>
      </c>
      <c r="B753" s="5"/>
      <c r="C753" s="18"/>
      <c r="D753" s="18">
        <f t="shared" ref="D753:H753" si="236">+D681*$L$2</f>
        <v>2954.2200000000003</v>
      </c>
      <c r="E753" s="18">
        <f t="shared" si="236"/>
        <v>2572.09</v>
      </c>
      <c r="F753" s="18">
        <f t="shared" si="236"/>
        <v>2345.25</v>
      </c>
      <c r="G753" s="18">
        <f t="shared" si="236"/>
        <v>2156.5700000000002</v>
      </c>
      <c r="H753" s="19">
        <f t="shared" si="236"/>
        <v>1543.3600000000001</v>
      </c>
    </row>
    <row r="754" spans="1:8" hidden="1" x14ac:dyDescent="0.15">
      <c r="A754" s="3">
        <v>67</v>
      </c>
      <c r="B754" s="5"/>
      <c r="C754" s="18"/>
      <c r="D754" s="18">
        <f t="shared" ref="D754:H754" si="237">+D682*$L$2</f>
        <v>3190.07</v>
      </c>
      <c r="E754" s="18">
        <f t="shared" si="237"/>
        <v>2775.08</v>
      </c>
      <c r="F754" s="18">
        <f t="shared" si="237"/>
        <v>2529.69</v>
      </c>
      <c r="G754" s="18">
        <f t="shared" si="237"/>
        <v>2326.7000000000003</v>
      </c>
      <c r="H754" s="19">
        <f t="shared" si="237"/>
        <v>1665.7900000000002</v>
      </c>
    </row>
    <row r="755" spans="1:8" hidden="1" x14ac:dyDescent="0.15">
      <c r="A755" s="3">
        <v>68</v>
      </c>
      <c r="B755" s="5"/>
      <c r="C755" s="18"/>
      <c r="D755" s="18">
        <f t="shared" ref="D755:H755" si="238">+D683*$L$2</f>
        <v>3464.0800000000004</v>
      </c>
      <c r="E755" s="18">
        <f t="shared" si="238"/>
        <v>3010.9300000000003</v>
      </c>
      <c r="F755" s="18">
        <f t="shared" si="238"/>
        <v>2746.46</v>
      </c>
      <c r="G755" s="18">
        <f t="shared" si="238"/>
        <v>2524.92</v>
      </c>
      <c r="H755" s="19">
        <f t="shared" si="238"/>
        <v>1807.3000000000002</v>
      </c>
    </row>
    <row r="756" spans="1:8" hidden="1" x14ac:dyDescent="0.15">
      <c r="A756" s="3">
        <v>69</v>
      </c>
      <c r="B756" s="5"/>
      <c r="C756" s="18"/>
      <c r="D756" s="18">
        <f t="shared" ref="D756:H756" si="239">+D684*$L$2</f>
        <v>3779.96</v>
      </c>
      <c r="E756" s="18">
        <f t="shared" si="239"/>
        <v>3284.4100000000003</v>
      </c>
      <c r="F756" s="18">
        <f t="shared" si="239"/>
        <v>2996.6200000000003</v>
      </c>
      <c r="G756" s="18">
        <f t="shared" si="239"/>
        <v>2756</v>
      </c>
      <c r="H756" s="19">
        <f t="shared" si="239"/>
        <v>1972.66</v>
      </c>
    </row>
    <row r="757" spans="1:8" hidden="1" x14ac:dyDescent="0.15">
      <c r="A757" s="3">
        <v>70</v>
      </c>
      <c r="B757" s="5"/>
      <c r="C757" s="18"/>
      <c r="D757" s="18">
        <f t="shared" ref="D757:H757" si="240">+D685*$L$2</f>
        <v>4143.54</v>
      </c>
      <c r="E757" s="18">
        <f t="shared" si="240"/>
        <v>3605.59</v>
      </c>
      <c r="F757" s="18">
        <f t="shared" si="240"/>
        <v>3256.32</v>
      </c>
      <c r="G757" s="18">
        <f t="shared" si="240"/>
        <v>3067.6400000000003</v>
      </c>
      <c r="H757" s="19">
        <f t="shared" si="240"/>
        <v>2180.42</v>
      </c>
    </row>
    <row r="758" spans="1:8" hidden="1" x14ac:dyDescent="0.15">
      <c r="A758" s="3">
        <v>71</v>
      </c>
      <c r="B758" s="5"/>
      <c r="C758" s="18"/>
      <c r="D758" s="18">
        <f t="shared" ref="D758:H758" si="241">+D686*$L$2</f>
        <v>4563.83</v>
      </c>
      <c r="E758" s="18">
        <f t="shared" si="241"/>
        <v>3969.17</v>
      </c>
      <c r="F758" s="18">
        <f t="shared" si="241"/>
        <v>3619.9</v>
      </c>
      <c r="G758" s="18">
        <f t="shared" si="241"/>
        <v>3379.28</v>
      </c>
      <c r="H758" s="19">
        <f t="shared" si="241"/>
        <v>2401.96</v>
      </c>
    </row>
    <row r="759" spans="1:8" hidden="1" x14ac:dyDescent="0.15">
      <c r="A759" s="3">
        <v>72</v>
      </c>
      <c r="B759" s="5"/>
      <c r="C759" s="18"/>
      <c r="D759" s="18">
        <f t="shared" ref="D759:H759" si="242">+D687*$L$2</f>
        <v>5049.84</v>
      </c>
      <c r="E759" s="18">
        <f t="shared" si="242"/>
        <v>4393.7</v>
      </c>
      <c r="F759" s="18">
        <f t="shared" si="242"/>
        <v>4002.03</v>
      </c>
      <c r="G759" s="18">
        <f t="shared" si="242"/>
        <v>3742.3300000000004</v>
      </c>
      <c r="H759" s="19">
        <f t="shared" si="242"/>
        <v>2661.6600000000003</v>
      </c>
    </row>
    <row r="760" spans="1:8" hidden="1" x14ac:dyDescent="0.15">
      <c r="A760" s="3">
        <v>73</v>
      </c>
      <c r="B760" s="5"/>
      <c r="C760" s="18"/>
      <c r="D760" s="18">
        <f t="shared" ref="D760:H760" si="243">+D688*$L$2</f>
        <v>5611.1100000000006</v>
      </c>
      <c r="E760" s="18">
        <f t="shared" si="243"/>
        <v>4874.9400000000005</v>
      </c>
      <c r="F760" s="18">
        <f t="shared" si="243"/>
        <v>4445.6400000000003</v>
      </c>
      <c r="G760" s="18">
        <f t="shared" si="243"/>
        <v>4153.08</v>
      </c>
      <c r="H760" s="19">
        <f t="shared" si="243"/>
        <v>2954.2200000000003</v>
      </c>
    </row>
    <row r="761" spans="1:8" hidden="1" x14ac:dyDescent="0.15">
      <c r="A761" s="3">
        <v>74</v>
      </c>
      <c r="B761" s="5"/>
      <c r="C761" s="18"/>
      <c r="D761" s="18">
        <f t="shared" ref="D761:H761" si="244">+D689*$L$2</f>
        <v>6252.9400000000005</v>
      </c>
      <c r="E761" s="18">
        <f t="shared" si="244"/>
        <v>5436.7400000000007</v>
      </c>
      <c r="F761" s="18">
        <f t="shared" si="244"/>
        <v>4955.5</v>
      </c>
      <c r="G761" s="18">
        <f t="shared" si="244"/>
        <v>4629.55</v>
      </c>
      <c r="H761" s="19">
        <f t="shared" si="244"/>
        <v>3293.9500000000003</v>
      </c>
    </row>
    <row r="762" spans="1:8" hidden="1" x14ac:dyDescent="0.15">
      <c r="A762" s="3">
        <v>75</v>
      </c>
      <c r="B762" s="5"/>
      <c r="C762" s="18"/>
      <c r="D762" s="18">
        <f t="shared" ref="D762:H762" si="245">+D690*$L$2</f>
        <v>6993.88</v>
      </c>
      <c r="E762" s="18">
        <f t="shared" si="245"/>
        <v>6078.5700000000006</v>
      </c>
      <c r="F762" s="18">
        <f t="shared" si="245"/>
        <v>5521.54</v>
      </c>
      <c r="G762" s="18">
        <f t="shared" si="245"/>
        <v>5209.9000000000005</v>
      </c>
      <c r="H762" s="19">
        <f t="shared" si="245"/>
        <v>3695.1600000000003</v>
      </c>
    </row>
    <row r="763" spans="1:8" hidden="1" x14ac:dyDescent="0.15">
      <c r="A763" s="3">
        <v>76</v>
      </c>
      <c r="B763" s="5"/>
      <c r="C763" s="18"/>
      <c r="D763" s="18">
        <f t="shared" ref="D763:H763" si="246">+D691*$L$2</f>
        <v>7838.7000000000007</v>
      </c>
      <c r="E763" s="18">
        <f t="shared" si="246"/>
        <v>6819.51</v>
      </c>
      <c r="F763" s="18">
        <f t="shared" si="246"/>
        <v>6210.54</v>
      </c>
      <c r="G763" s="18">
        <f t="shared" si="246"/>
        <v>5842.72</v>
      </c>
      <c r="H763" s="19">
        <f t="shared" si="246"/>
        <v>4143.54</v>
      </c>
    </row>
    <row r="764" spans="1:8" hidden="1" x14ac:dyDescent="0.15">
      <c r="A764" s="3">
        <v>77</v>
      </c>
      <c r="B764" s="5"/>
      <c r="C764" s="18"/>
      <c r="D764" s="18">
        <f t="shared" ref="D764:H764" si="247">+D692*$L$2</f>
        <v>8806.48</v>
      </c>
      <c r="E764" s="18">
        <f t="shared" si="247"/>
        <v>7654.79</v>
      </c>
      <c r="F764" s="18">
        <f t="shared" si="247"/>
        <v>6980.1</v>
      </c>
      <c r="G764" s="18">
        <f t="shared" si="247"/>
        <v>6559.81</v>
      </c>
      <c r="H764" s="19">
        <f t="shared" si="247"/>
        <v>4653.4000000000005</v>
      </c>
    </row>
    <row r="765" spans="1:8" hidden="1" x14ac:dyDescent="0.15">
      <c r="A765" s="3">
        <v>78</v>
      </c>
      <c r="B765" s="5"/>
      <c r="C765" s="18"/>
      <c r="D765" s="18">
        <f t="shared" ref="D765:H765" si="248">+D693*$L$2</f>
        <v>9896.69</v>
      </c>
      <c r="E765" s="18">
        <f t="shared" si="248"/>
        <v>8603.49</v>
      </c>
      <c r="F765" s="18">
        <f t="shared" si="248"/>
        <v>7843.47</v>
      </c>
      <c r="G765" s="18">
        <f t="shared" si="248"/>
        <v>7371.77</v>
      </c>
      <c r="H765" s="19">
        <f t="shared" si="248"/>
        <v>5228.9800000000005</v>
      </c>
    </row>
    <row r="766" spans="1:8" hidden="1" x14ac:dyDescent="0.15">
      <c r="A766" s="3">
        <v>79</v>
      </c>
      <c r="B766" s="5"/>
      <c r="C766" s="18"/>
      <c r="D766" s="18">
        <f t="shared" ref="D766:H766" si="249">+D694*$L$2</f>
        <v>11118.87</v>
      </c>
      <c r="E766" s="18">
        <f t="shared" si="249"/>
        <v>9665.08</v>
      </c>
      <c r="F766" s="18">
        <f t="shared" si="249"/>
        <v>8815.49</v>
      </c>
      <c r="G766" s="18">
        <f t="shared" si="249"/>
        <v>8282.3100000000013</v>
      </c>
      <c r="H766" s="19">
        <f t="shared" si="249"/>
        <v>5875.58</v>
      </c>
    </row>
    <row r="767" spans="1:8" hidden="1" x14ac:dyDescent="0.15">
      <c r="A767" s="3">
        <v>80</v>
      </c>
      <c r="B767" s="30" t="s">
        <v>85</v>
      </c>
      <c r="C767" s="18"/>
      <c r="D767" s="18">
        <f t="shared" ref="D767:H767" si="250">+D695*$L$2</f>
        <v>12581.67</v>
      </c>
      <c r="E767" s="18">
        <f t="shared" si="250"/>
        <v>10939.2</v>
      </c>
      <c r="F767" s="18">
        <f t="shared" si="250"/>
        <v>9971.9500000000007</v>
      </c>
      <c r="G767" s="18">
        <f t="shared" si="250"/>
        <v>9372.52</v>
      </c>
      <c r="H767" s="19">
        <f t="shared" si="250"/>
        <v>6649.38</v>
      </c>
    </row>
    <row r="768" spans="1:8" hidden="1" x14ac:dyDescent="0.15">
      <c r="A768" s="3">
        <v>1</v>
      </c>
      <c r="B768" s="5" t="s">
        <v>13</v>
      </c>
      <c r="C768" s="18">
        <f t="shared" ref="C768:H772" si="251">+C696*$L$2</f>
        <v>320.12</v>
      </c>
      <c r="D768" s="18">
        <f t="shared" si="251"/>
        <v>372.59000000000003</v>
      </c>
      <c r="E768" s="18">
        <f t="shared" si="251"/>
        <v>320.65000000000003</v>
      </c>
      <c r="F768" s="18">
        <f t="shared" si="251"/>
        <v>292.56</v>
      </c>
      <c r="G768" s="18">
        <f t="shared" si="251"/>
        <v>174.37</v>
      </c>
      <c r="H768" s="19">
        <f t="shared" si="251"/>
        <v>146.28</v>
      </c>
    </row>
    <row r="769" spans="1:15" hidden="1" x14ac:dyDescent="0.15">
      <c r="A769" s="3">
        <v>2</v>
      </c>
      <c r="B769" s="5" t="s">
        <v>1</v>
      </c>
      <c r="C769" s="18">
        <f t="shared" si="251"/>
        <v>525.23</v>
      </c>
      <c r="D769" s="18">
        <f t="shared" si="251"/>
        <v>627.52</v>
      </c>
      <c r="E769" s="18">
        <f t="shared" si="251"/>
        <v>542.72</v>
      </c>
      <c r="F769" s="18">
        <f t="shared" si="251"/>
        <v>495.55</v>
      </c>
      <c r="G769" s="18">
        <f t="shared" si="251"/>
        <v>259.7</v>
      </c>
      <c r="H769" s="19">
        <f t="shared" si="251"/>
        <v>231.08</v>
      </c>
    </row>
    <row r="770" spans="1:15" hidden="1" x14ac:dyDescent="0.15">
      <c r="A770" s="3">
        <v>3</v>
      </c>
      <c r="B770" s="5" t="s">
        <v>14</v>
      </c>
      <c r="C770" s="18">
        <f t="shared" si="251"/>
        <v>769.56000000000006</v>
      </c>
      <c r="D770" s="18">
        <f t="shared" si="251"/>
        <v>920.08</v>
      </c>
      <c r="E770" s="18">
        <f t="shared" si="251"/>
        <v>797.65000000000009</v>
      </c>
      <c r="F770" s="18">
        <f t="shared" si="251"/>
        <v>726.63</v>
      </c>
      <c r="G770" s="18">
        <f t="shared" si="251"/>
        <v>372.59000000000003</v>
      </c>
      <c r="H770" s="19">
        <f t="shared" si="251"/>
        <v>339.73</v>
      </c>
    </row>
    <row r="771" spans="1:15" hidden="1" x14ac:dyDescent="0.15">
      <c r="A771" s="3">
        <v>1</v>
      </c>
      <c r="B771" s="5" t="s">
        <v>3</v>
      </c>
      <c r="C771" s="18">
        <f t="shared" si="251"/>
        <v>119.25</v>
      </c>
      <c r="D771" s="18">
        <f t="shared" si="251"/>
        <v>119.25</v>
      </c>
      <c r="E771" s="18">
        <f t="shared" si="251"/>
        <v>119.25</v>
      </c>
      <c r="F771" s="18">
        <f t="shared" si="251"/>
        <v>119.25</v>
      </c>
      <c r="G771" s="18">
        <f t="shared" si="251"/>
        <v>119.25</v>
      </c>
      <c r="H771" s="19">
        <f t="shared" si="251"/>
        <v>119.25</v>
      </c>
    </row>
    <row r="772" spans="1:15" ht="14" hidden="1" thickBot="1" x14ac:dyDescent="0.2">
      <c r="A772" s="9">
        <v>1</v>
      </c>
      <c r="B772" s="10" t="s">
        <v>2</v>
      </c>
      <c r="C772" s="25">
        <f t="shared" si="251"/>
        <v>132.5</v>
      </c>
      <c r="D772" s="25">
        <f t="shared" si="251"/>
        <v>159</v>
      </c>
      <c r="E772" s="25">
        <f t="shared" si="251"/>
        <v>159</v>
      </c>
      <c r="F772" s="25">
        <f t="shared" si="251"/>
        <v>159</v>
      </c>
      <c r="G772" s="25">
        <f t="shared" si="251"/>
        <v>159</v>
      </c>
      <c r="H772" s="26">
        <f t="shared" si="251"/>
        <v>159</v>
      </c>
    </row>
    <row r="773" spans="1:15" ht="14" hidden="1" thickBot="1" x14ac:dyDescent="0.2"/>
    <row r="774" spans="1:15" ht="18" hidden="1" x14ac:dyDescent="0.2">
      <c r="A774" s="280" t="s">
        <v>89</v>
      </c>
      <c r="B774" s="281"/>
      <c r="C774" s="281"/>
      <c r="D774" s="281"/>
      <c r="E774" s="281"/>
      <c r="F774" s="281"/>
      <c r="G774" s="281"/>
      <c r="H774" s="282"/>
      <c r="I774" s="29" t="s">
        <v>126</v>
      </c>
    </row>
    <row r="775" spans="1:15" ht="18" hidden="1" x14ac:dyDescent="0.2">
      <c r="A775" s="277" t="s">
        <v>17</v>
      </c>
      <c r="B775" s="278"/>
      <c r="C775" s="278"/>
      <c r="D775" s="278"/>
      <c r="E775" s="278"/>
      <c r="F775" s="278"/>
      <c r="G775" s="278"/>
      <c r="H775" s="279"/>
    </row>
    <row r="776" spans="1:15" hidden="1" x14ac:dyDescent="0.15">
      <c r="A776" s="275" t="s">
        <v>0</v>
      </c>
      <c r="B776" s="276"/>
      <c r="C776" s="276"/>
      <c r="D776" s="276"/>
      <c r="E776" s="276"/>
      <c r="F776" s="276"/>
      <c r="G776" s="276"/>
      <c r="H776" s="2"/>
    </row>
    <row r="777" spans="1:15" hidden="1" x14ac:dyDescent="0.15">
      <c r="A777" s="3" t="s">
        <v>4</v>
      </c>
      <c r="B777" s="4" t="s">
        <v>4</v>
      </c>
      <c r="C777" s="15" t="s">
        <v>64</v>
      </c>
      <c r="D777" s="15" t="s">
        <v>65</v>
      </c>
      <c r="E777" s="15" t="s">
        <v>66</v>
      </c>
      <c r="F777" s="15" t="s">
        <v>67</v>
      </c>
      <c r="G777" s="15" t="s">
        <v>68</v>
      </c>
      <c r="H777" s="12" t="s">
        <v>69</v>
      </c>
    </row>
    <row r="778" spans="1:15" ht="15" hidden="1" x14ac:dyDescent="0.15">
      <c r="A778" s="3">
        <v>18</v>
      </c>
      <c r="B778" s="5"/>
      <c r="C778" s="18">
        <v>1326</v>
      </c>
      <c r="D778" s="31">
        <v>1102</v>
      </c>
      <c r="E778" s="31">
        <v>1079</v>
      </c>
      <c r="F778" s="31">
        <v>1018</v>
      </c>
      <c r="G778" s="31">
        <v>928</v>
      </c>
      <c r="H778" s="114">
        <v>717</v>
      </c>
      <c r="J778" s="11"/>
      <c r="K778" s="11"/>
      <c r="L778" s="11"/>
      <c r="M778" s="11"/>
      <c r="N778" s="11"/>
      <c r="O778" s="11"/>
    </row>
    <row r="779" spans="1:15" ht="15" hidden="1" x14ac:dyDescent="0.15">
      <c r="A779" s="3">
        <v>19</v>
      </c>
      <c r="B779" s="5"/>
      <c r="C779" s="18">
        <v>1471</v>
      </c>
      <c r="D779" s="31">
        <v>1121</v>
      </c>
      <c r="E779" s="31">
        <v>1098</v>
      </c>
      <c r="F779" s="31">
        <v>1035</v>
      </c>
      <c r="G779" s="31">
        <v>944</v>
      </c>
      <c r="H779" s="114">
        <v>733</v>
      </c>
      <c r="J779" s="11"/>
      <c r="K779" s="11"/>
      <c r="L779" s="11"/>
      <c r="M779" s="11"/>
      <c r="N779" s="11"/>
      <c r="O779" s="11"/>
    </row>
    <row r="780" spans="1:15" ht="15" hidden="1" x14ac:dyDescent="0.15">
      <c r="A780" s="3">
        <v>20</v>
      </c>
      <c r="B780" s="5"/>
      <c r="C780" s="18">
        <v>1702</v>
      </c>
      <c r="D780" s="31">
        <v>1140</v>
      </c>
      <c r="E780" s="31">
        <v>1116</v>
      </c>
      <c r="F780" s="31">
        <v>1053</v>
      </c>
      <c r="G780" s="31">
        <v>960</v>
      </c>
      <c r="H780" s="114">
        <v>748</v>
      </c>
      <c r="J780" s="11"/>
      <c r="K780" s="11"/>
      <c r="L780" s="11"/>
      <c r="M780" s="11"/>
      <c r="N780" s="11"/>
      <c r="O780" s="11"/>
    </row>
    <row r="781" spans="1:15" ht="15" hidden="1" x14ac:dyDescent="0.15">
      <c r="A781" s="3">
        <v>21</v>
      </c>
      <c r="B781" s="5"/>
      <c r="C781" s="18">
        <v>1883</v>
      </c>
      <c r="D781" s="31">
        <v>1159</v>
      </c>
      <c r="E781" s="31">
        <v>1136</v>
      </c>
      <c r="F781" s="31">
        <v>1070</v>
      </c>
      <c r="G781" s="31">
        <v>976</v>
      </c>
      <c r="H781" s="114">
        <v>764</v>
      </c>
      <c r="J781" s="11"/>
      <c r="K781" s="11"/>
      <c r="L781" s="11"/>
      <c r="M781" s="11"/>
      <c r="N781" s="11"/>
      <c r="O781" s="11"/>
    </row>
    <row r="782" spans="1:15" ht="15" hidden="1" x14ac:dyDescent="0.15">
      <c r="A782" s="3">
        <v>22</v>
      </c>
      <c r="B782" s="5"/>
      <c r="C782" s="18">
        <v>2123</v>
      </c>
      <c r="D782" s="31">
        <v>1179</v>
      </c>
      <c r="E782" s="31">
        <v>1155</v>
      </c>
      <c r="F782" s="31">
        <v>1089</v>
      </c>
      <c r="G782" s="31">
        <v>993</v>
      </c>
      <c r="H782" s="114">
        <v>780</v>
      </c>
      <c r="J782" s="11"/>
      <c r="K782" s="11"/>
      <c r="L782" s="11"/>
      <c r="M782" s="11"/>
      <c r="N782" s="11"/>
      <c r="O782" s="11"/>
    </row>
    <row r="783" spans="1:15" ht="15" hidden="1" x14ac:dyDescent="0.15">
      <c r="A783" s="3">
        <v>23</v>
      </c>
      <c r="B783" s="5"/>
      <c r="C783" s="18">
        <v>2461</v>
      </c>
      <c r="D783" s="31">
        <v>1199</v>
      </c>
      <c r="E783" s="31">
        <v>1174</v>
      </c>
      <c r="F783" s="31">
        <v>1107</v>
      </c>
      <c r="G783" s="31">
        <v>1008</v>
      </c>
      <c r="H783" s="114">
        <v>797</v>
      </c>
      <c r="J783" s="11"/>
      <c r="K783" s="11"/>
      <c r="L783" s="11"/>
      <c r="M783" s="11"/>
      <c r="N783" s="11"/>
      <c r="O783" s="11"/>
    </row>
    <row r="784" spans="1:15" ht="15" hidden="1" x14ac:dyDescent="0.15">
      <c r="A784" s="3">
        <v>24</v>
      </c>
      <c r="B784" s="5"/>
      <c r="C784" s="18">
        <v>2695</v>
      </c>
      <c r="D784" s="31">
        <v>1219</v>
      </c>
      <c r="E784" s="31">
        <v>1194</v>
      </c>
      <c r="F784" s="31">
        <v>1125</v>
      </c>
      <c r="G784" s="31">
        <v>1025</v>
      </c>
      <c r="H784" s="114">
        <v>813</v>
      </c>
      <c r="J784" s="11"/>
      <c r="K784" s="11"/>
      <c r="L784" s="11"/>
      <c r="M784" s="11"/>
      <c r="N784" s="11"/>
      <c r="O784" s="11"/>
    </row>
    <row r="785" spans="1:15" ht="15" hidden="1" x14ac:dyDescent="0.15">
      <c r="A785" s="3">
        <v>25</v>
      </c>
      <c r="B785" s="5"/>
      <c r="C785" s="18">
        <v>3185</v>
      </c>
      <c r="D785" s="31">
        <v>1237</v>
      </c>
      <c r="E785" s="31">
        <v>1212</v>
      </c>
      <c r="F785" s="31">
        <v>1142</v>
      </c>
      <c r="G785" s="31">
        <v>1043</v>
      </c>
      <c r="H785" s="114">
        <v>830</v>
      </c>
      <c r="J785" s="11"/>
      <c r="K785" s="11"/>
      <c r="L785" s="11"/>
      <c r="M785" s="11"/>
      <c r="N785" s="11"/>
      <c r="O785" s="11"/>
    </row>
    <row r="786" spans="1:15" ht="15" hidden="1" x14ac:dyDescent="0.15">
      <c r="A786" s="3">
        <v>26</v>
      </c>
      <c r="B786" s="5"/>
      <c r="C786" s="18">
        <v>3358</v>
      </c>
      <c r="D786" s="31">
        <v>1257</v>
      </c>
      <c r="E786" s="31">
        <v>1232</v>
      </c>
      <c r="F786" s="31">
        <v>1161</v>
      </c>
      <c r="G786" s="31">
        <v>1058</v>
      </c>
      <c r="H786" s="114">
        <v>846</v>
      </c>
      <c r="J786" s="11"/>
      <c r="K786" s="11"/>
      <c r="L786" s="11"/>
      <c r="M786" s="11"/>
      <c r="N786" s="11"/>
      <c r="O786" s="11"/>
    </row>
    <row r="787" spans="1:15" ht="15" hidden="1" x14ac:dyDescent="0.15">
      <c r="A787" s="3">
        <v>27</v>
      </c>
      <c r="B787" s="5"/>
      <c r="C787" s="18">
        <v>3780</v>
      </c>
      <c r="D787" s="31">
        <v>1276</v>
      </c>
      <c r="E787" s="31">
        <v>1251</v>
      </c>
      <c r="F787" s="31">
        <v>1179</v>
      </c>
      <c r="G787" s="31">
        <v>1075</v>
      </c>
      <c r="H787" s="114">
        <v>863</v>
      </c>
      <c r="J787" s="11"/>
      <c r="K787" s="11"/>
      <c r="L787" s="11"/>
      <c r="M787" s="11"/>
      <c r="N787" s="11"/>
      <c r="O787" s="11"/>
    </row>
    <row r="788" spans="1:15" ht="15" hidden="1" x14ac:dyDescent="0.15">
      <c r="A788" s="3">
        <v>28</v>
      </c>
      <c r="B788" s="5"/>
      <c r="C788" s="18">
        <v>4205</v>
      </c>
      <c r="D788" s="31">
        <v>1300</v>
      </c>
      <c r="E788" s="31">
        <v>1274</v>
      </c>
      <c r="F788" s="31">
        <v>1200</v>
      </c>
      <c r="G788" s="31">
        <v>1094</v>
      </c>
      <c r="H788" s="114">
        <v>882</v>
      </c>
      <c r="J788" s="11"/>
      <c r="K788" s="11"/>
      <c r="L788" s="11"/>
      <c r="M788" s="11"/>
      <c r="N788" s="11"/>
      <c r="O788" s="11"/>
    </row>
    <row r="789" spans="1:15" ht="15" hidden="1" x14ac:dyDescent="0.15">
      <c r="A789" s="3">
        <v>29</v>
      </c>
      <c r="B789" s="5"/>
      <c r="C789" s="18">
        <v>4626</v>
      </c>
      <c r="D789" s="31">
        <v>1322</v>
      </c>
      <c r="E789" s="31">
        <v>1296</v>
      </c>
      <c r="F789" s="31">
        <v>1221</v>
      </c>
      <c r="G789" s="31">
        <v>1113</v>
      </c>
      <c r="H789" s="114">
        <v>903</v>
      </c>
      <c r="J789" s="11"/>
      <c r="K789" s="11"/>
      <c r="L789" s="11"/>
      <c r="M789" s="11"/>
      <c r="N789" s="11"/>
      <c r="O789" s="11"/>
    </row>
    <row r="790" spans="1:15" ht="15" hidden="1" x14ac:dyDescent="0.15">
      <c r="A790" s="3">
        <v>30</v>
      </c>
      <c r="B790" s="5"/>
      <c r="C790" s="18">
        <v>5047</v>
      </c>
      <c r="D790" s="31">
        <v>1346</v>
      </c>
      <c r="E790" s="31">
        <v>1318</v>
      </c>
      <c r="F790" s="31">
        <v>1242</v>
      </c>
      <c r="G790" s="31">
        <v>1133</v>
      </c>
      <c r="H790" s="114">
        <v>924</v>
      </c>
      <c r="J790" s="11"/>
      <c r="K790" s="11"/>
      <c r="L790" s="11"/>
      <c r="M790" s="11"/>
      <c r="N790" s="11"/>
      <c r="O790" s="11"/>
    </row>
    <row r="791" spans="1:15" ht="15" hidden="1" x14ac:dyDescent="0.15">
      <c r="A791" s="3">
        <v>31</v>
      </c>
      <c r="B791" s="5"/>
      <c r="C791" s="18">
        <v>5068</v>
      </c>
      <c r="D791" s="31">
        <v>1368</v>
      </c>
      <c r="E791" s="31">
        <v>1341</v>
      </c>
      <c r="F791" s="31">
        <v>1263</v>
      </c>
      <c r="G791" s="31">
        <v>1153</v>
      </c>
      <c r="H791" s="114">
        <v>944</v>
      </c>
      <c r="J791" s="11"/>
      <c r="K791" s="11"/>
      <c r="L791" s="11"/>
      <c r="M791" s="11"/>
      <c r="N791" s="11"/>
      <c r="O791" s="11"/>
    </row>
    <row r="792" spans="1:15" ht="15" hidden="1" x14ac:dyDescent="0.15">
      <c r="A792" s="3">
        <v>32</v>
      </c>
      <c r="B792" s="5"/>
      <c r="C792" s="18">
        <v>5088</v>
      </c>
      <c r="D792" s="31">
        <v>1392</v>
      </c>
      <c r="E792" s="31">
        <v>1363</v>
      </c>
      <c r="F792" s="31">
        <v>1285</v>
      </c>
      <c r="G792" s="31">
        <v>1171</v>
      </c>
      <c r="H792" s="114">
        <v>965</v>
      </c>
      <c r="J792" s="11"/>
      <c r="K792" s="11"/>
      <c r="L792" s="11"/>
      <c r="M792" s="11"/>
      <c r="N792" s="11"/>
      <c r="O792" s="11"/>
    </row>
    <row r="793" spans="1:15" ht="15" hidden="1" x14ac:dyDescent="0.15">
      <c r="A793" s="3">
        <v>33</v>
      </c>
      <c r="B793" s="5"/>
      <c r="C793" s="18">
        <v>5656</v>
      </c>
      <c r="D793" s="31">
        <v>1430</v>
      </c>
      <c r="E793" s="31">
        <v>1401</v>
      </c>
      <c r="F793" s="31">
        <v>1320</v>
      </c>
      <c r="G793" s="31">
        <v>1204</v>
      </c>
      <c r="H793" s="114">
        <v>994</v>
      </c>
      <c r="J793" s="11"/>
      <c r="K793" s="11"/>
      <c r="L793" s="11"/>
      <c r="M793" s="11"/>
      <c r="N793" s="11"/>
      <c r="O793" s="11"/>
    </row>
    <row r="794" spans="1:15" ht="15" hidden="1" x14ac:dyDescent="0.15">
      <c r="A794" s="3">
        <v>34</v>
      </c>
      <c r="B794" s="5"/>
      <c r="C794" s="18">
        <v>6225</v>
      </c>
      <c r="D794" s="31">
        <v>1468</v>
      </c>
      <c r="E794" s="31">
        <v>1438</v>
      </c>
      <c r="F794" s="31">
        <v>1355</v>
      </c>
      <c r="G794" s="31">
        <v>1236</v>
      </c>
      <c r="H794" s="114">
        <v>1024</v>
      </c>
      <c r="J794" s="11"/>
      <c r="K794" s="11"/>
      <c r="L794" s="11"/>
      <c r="M794" s="11"/>
      <c r="N794" s="11"/>
      <c r="O794" s="11"/>
    </row>
    <row r="795" spans="1:15" ht="15" hidden="1" x14ac:dyDescent="0.15">
      <c r="A795" s="3">
        <v>35</v>
      </c>
      <c r="B795" s="5"/>
      <c r="C795" s="18">
        <v>6508</v>
      </c>
      <c r="D795" s="31">
        <v>1506</v>
      </c>
      <c r="E795" s="31">
        <v>1476</v>
      </c>
      <c r="F795" s="31">
        <v>1391</v>
      </c>
      <c r="G795" s="31">
        <v>1268</v>
      </c>
      <c r="H795" s="114">
        <v>1053</v>
      </c>
      <c r="J795" s="11"/>
      <c r="K795" s="11"/>
      <c r="L795" s="11"/>
      <c r="M795" s="11"/>
      <c r="N795" s="11"/>
      <c r="O795" s="11"/>
    </row>
    <row r="796" spans="1:15" ht="15" hidden="1" x14ac:dyDescent="0.15">
      <c r="A796" s="3">
        <v>36</v>
      </c>
      <c r="B796" s="5"/>
      <c r="C796" s="18">
        <v>6554</v>
      </c>
      <c r="D796" s="31">
        <v>1544</v>
      </c>
      <c r="E796" s="31">
        <v>1513</v>
      </c>
      <c r="F796" s="31">
        <v>1426</v>
      </c>
      <c r="G796" s="31">
        <v>1300</v>
      </c>
      <c r="H796" s="114">
        <v>1083</v>
      </c>
      <c r="J796" s="11"/>
      <c r="K796" s="11"/>
      <c r="L796" s="11"/>
      <c r="M796" s="11"/>
      <c r="N796" s="11"/>
      <c r="O796" s="11"/>
    </row>
    <row r="797" spans="1:15" ht="15" hidden="1" x14ac:dyDescent="0.15">
      <c r="A797" s="3">
        <v>37</v>
      </c>
      <c r="B797" s="5"/>
      <c r="C797" s="18">
        <v>7376</v>
      </c>
      <c r="D797" s="31">
        <v>1582</v>
      </c>
      <c r="E797" s="31">
        <v>1551</v>
      </c>
      <c r="F797" s="31">
        <v>1461</v>
      </c>
      <c r="G797" s="31">
        <v>1333</v>
      </c>
      <c r="H797" s="114">
        <v>1112</v>
      </c>
      <c r="J797" s="11"/>
      <c r="K797" s="11"/>
      <c r="L797" s="11"/>
      <c r="M797" s="11"/>
      <c r="N797" s="11"/>
      <c r="O797" s="11"/>
    </row>
    <row r="798" spans="1:15" ht="15" hidden="1" x14ac:dyDescent="0.15">
      <c r="A798" s="3">
        <v>38</v>
      </c>
      <c r="B798" s="5"/>
      <c r="C798" s="18">
        <v>8198</v>
      </c>
      <c r="D798" s="31">
        <v>1622</v>
      </c>
      <c r="E798" s="31">
        <v>1589</v>
      </c>
      <c r="F798" s="31">
        <v>1497</v>
      </c>
      <c r="G798" s="31">
        <v>1366</v>
      </c>
      <c r="H798" s="114">
        <v>1144</v>
      </c>
      <c r="J798" s="11"/>
      <c r="K798" s="11"/>
      <c r="L798" s="11"/>
      <c r="M798" s="11"/>
      <c r="N798" s="11"/>
      <c r="O798" s="11"/>
    </row>
    <row r="799" spans="1:15" ht="15" hidden="1" x14ac:dyDescent="0.15">
      <c r="A799" s="3">
        <v>39</v>
      </c>
      <c r="B799" s="5"/>
      <c r="C799" s="18">
        <v>9021</v>
      </c>
      <c r="D799" s="31">
        <v>1660</v>
      </c>
      <c r="E799" s="31">
        <v>1627</v>
      </c>
      <c r="F799" s="31">
        <v>1534</v>
      </c>
      <c r="G799" s="31">
        <v>1398</v>
      </c>
      <c r="H799" s="114">
        <v>1175</v>
      </c>
      <c r="J799" s="11"/>
      <c r="K799" s="11"/>
      <c r="L799" s="11"/>
      <c r="M799" s="11"/>
      <c r="N799" s="11"/>
      <c r="O799" s="11"/>
    </row>
    <row r="800" spans="1:15" ht="15" hidden="1" x14ac:dyDescent="0.15">
      <c r="A800" s="3">
        <v>40</v>
      </c>
      <c r="B800" s="5"/>
      <c r="C800" s="18">
        <v>9842</v>
      </c>
      <c r="D800" s="31">
        <v>1699</v>
      </c>
      <c r="E800" s="31">
        <v>1665</v>
      </c>
      <c r="F800" s="31">
        <v>1569</v>
      </c>
      <c r="G800" s="31">
        <v>1430</v>
      </c>
      <c r="H800" s="114">
        <v>1207</v>
      </c>
      <c r="J800" s="11"/>
      <c r="K800" s="11"/>
      <c r="L800" s="11"/>
      <c r="M800" s="11"/>
      <c r="N800" s="11"/>
      <c r="O800" s="11"/>
    </row>
    <row r="801" spans="1:15" ht="15" hidden="1" x14ac:dyDescent="0.15">
      <c r="A801" s="3">
        <v>41</v>
      </c>
      <c r="B801" s="5"/>
      <c r="C801" s="18">
        <v>10752</v>
      </c>
      <c r="D801" s="31">
        <v>1738</v>
      </c>
      <c r="E801" s="31">
        <v>1703</v>
      </c>
      <c r="F801" s="31">
        <v>1605</v>
      </c>
      <c r="G801" s="31">
        <v>1463</v>
      </c>
      <c r="H801" s="114">
        <v>1238</v>
      </c>
      <c r="J801" s="11"/>
      <c r="K801" s="11"/>
      <c r="L801" s="11"/>
      <c r="M801" s="11"/>
      <c r="N801" s="11"/>
      <c r="O801" s="11"/>
    </row>
    <row r="802" spans="1:15" ht="15" hidden="1" x14ac:dyDescent="0.15">
      <c r="A802" s="3">
        <v>42</v>
      </c>
      <c r="B802" s="5"/>
      <c r="C802" s="18"/>
      <c r="D802" s="31">
        <v>1777</v>
      </c>
      <c r="E802" s="31">
        <v>1741</v>
      </c>
      <c r="F802" s="31">
        <v>1641</v>
      </c>
      <c r="G802" s="31">
        <v>1496</v>
      </c>
      <c r="H802" s="114">
        <v>1271</v>
      </c>
      <c r="J802" s="11"/>
      <c r="K802" s="11"/>
      <c r="L802" s="11"/>
      <c r="M802" s="11"/>
      <c r="N802" s="11"/>
      <c r="O802" s="11"/>
    </row>
    <row r="803" spans="1:15" ht="15" hidden="1" x14ac:dyDescent="0.15">
      <c r="A803" s="3">
        <v>43</v>
      </c>
      <c r="B803" s="5"/>
      <c r="C803" s="18"/>
      <c r="D803" s="31">
        <v>1847</v>
      </c>
      <c r="E803" s="31">
        <v>1811</v>
      </c>
      <c r="F803" s="31">
        <v>1706</v>
      </c>
      <c r="G803" s="31">
        <v>1556</v>
      </c>
      <c r="H803" s="114">
        <v>1326</v>
      </c>
      <c r="J803" s="11"/>
      <c r="K803" s="11"/>
      <c r="L803" s="11"/>
      <c r="M803" s="11"/>
      <c r="N803" s="11"/>
      <c r="O803" s="11"/>
    </row>
    <row r="804" spans="1:15" ht="15" hidden="1" x14ac:dyDescent="0.15">
      <c r="A804" s="3">
        <v>44</v>
      </c>
      <c r="B804" s="5"/>
      <c r="C804" s="18"/>
      <c r="D804" s="31">
        <v>1918</v>
      </c>
      <c r="E804" s="31">
        <v>1879</v>
      </c>
      <c r="F804" s="31">
        <v>1771</v>
      </c>
      <c r="G804" s="31">
        <v>1615</v>
      </c>
      <c r="H804" s="114">
        <v>1383</v>
      </c>
      <c r="J804" s="11"/>
      <c r="K804" s="11"/>
      <c r="L804" s="11"/>
      <c r="M804" s="11"/>
      <c r="N804" s="11"/>
      <c r="O804" s="11"/>
    </row>
    <row r="805" spans="1:15" ht="15" hidden="1" x14ac:dyDescent="0.15">
      <c r="A805" s="3">
        <v>45</v>
      </c>
      <c r="B805" s="5"/>
      <c r="C805" s="18"/>
      <c r="D805" s="31">
        <v>1989</v>
      </c>
      <c r="E805" s="31">
        <v>1949</v>
      </c>
      <c r="F805" s="31">
        <v>1837</v>
      </c>
      <c r="G805" s="31">
        <v>1674</v>
      </c>
      <c r="H805" s="114">
        <v>1439</v>
      </c>
      <c r="J805" s="11"/>
      <c r="K805" s="11"/>
      <c r="L805" s="11"/>
      <c r="M805" s="11"/>
      <c r="N805" s="11"/>
      <c r="O805" s="11"/>
    </row>
    <row r="806" spans="1:15" ht="15" hidden="1" x14ac:dyDescent="0.15">
      <c r="A806" s="3">
        <v>46</v>
      </c>
      <c r="B806" s="5"/>
      <c r="C806" s="18"/>
      <c r="D806" s="31">
        <v>2059</v>
      </c>
      <c r="E806" s="31">
        <v>2018</v>
      </c>
      <c r="F806" s="31">
        <v>1901</v>
      </c>
      <c r="G806" s="31">
        <v>1735</v>
      </c>
      <c r="H806" s="114">
        <v>1494</v>
      </c>
      <c r="J806" s="11"/>
      <c r="K806" s="11"/>
      <c r="L806" s="11"/>
      <c r="M806" s="11"/>
      <c r="N806" s="11"/>
      <c r="O806" s="11"/>
    </row>
    <row r="807" spans="1:15" ht="15" hidden="1" x14ac:dyDescent="0.15">
      <c r="A807" s="3">
        <v>47</v>
      </c>
      <c r="B807" s="5"/>
      <c r="C807" s="18"/>
      <c r="D807" s="31">
        <v>2130</v>
      </c>
      <c r="E807" s="31">
        <v>2088</v>
      </c>
      <c r="F807" s="31">
        <v>1967</v>
      </c>
      <c r="G807" s="31">
        <v>1794</v>
      </c>
      <c r="H807" s="114">
        <v>1551</v>
      </c>
      <c r="J807" s="11"/>
      <c r="K807" s="11"/>
      <c r="L807" s="11"/>
      <c r="M807" s="11"/>
      <c r="N807" s="11"/>
      <c r="O807" s="11"/>
    </row>
    <row r="808" spans="1:15" ht="15" hidden="1" x14ac:dyDescent="0.15">
      <c r="A808" s="3">
        <v>48</v>
      </c>
      <c r="B808" s="5"/>
      <c r="C808" s="18"/>
      <c r="D808" s="31">
        <v>2205</v>
      </c>
      <c r="E808" s="31">
        <v>2160</v>
      </c>
      <c r="F808" s="31">
        <v>2037</v>
      </c>
      <c r="G808" s="31">
        <v>1857</v>
      </c>
      <c r="H808" s="114">
        <v>1608</v>
      </c>
      <c r="J808" s="11"/>
      <c r="K808" s="11"/>
      <c r="L808" s="11"/>
      <c r="M808" s="11"/>
      <c r="N808" s="11"/>
      <c r="O808" s="11"/>
    </row>
    <row r="809" spans="1:15" ht="15" hidden="1" x14ac:dyDescent="0.15">
      <c r="A809" s="3">
        <v>49</v>
      </c>
      <c r="B809" s="5"/>
      <c r="C809" s="18"/>
      <c r="D809" s="31">
        <v>2279</v>
      </c>
      <c r="E809" s="31">
        <v>2233</v>
      </c>
      <c r="F809" s="31">
        <v>2105</v>
      </c>
      <c r="G809" s="31">
        <v>1920</v>
      </c>
      <c r="H809" s="114">
        <v>1668</v>
      </c>
      <c r="J809" s="11"/>
      <c r="K809" s="11"/>
      <c r="L809" s="11"/>
      <c r="M809" s="11"/>
      <c r="N809" s="11"/>
      <c r="O809" s="11"/>
    </row>
    <row r="810" spans="1:15" ht="15" hidden="1" x14ac:dyDescent="0.15">
      <c r="A810" s="3">
        <v>50</v>
      </c>
      <c r="B810" s="5"/>
      <c r="C810" s="18"/>
      <c r="D810" s="31">
        <v>2354</v>
      </c>
      <c r="E810" s="31">
        <v>2307</v>
      </c>
      <c r="F810" s="31">
        <v>2174</v>
      </c>
      <c r="G810" s="31">
        <v>1983</v>
      </c>
      <c r="H810" s="114">
        <v>1725</v>
      </c>
      <c r="J810" s="11"/>
      <c r="K810" s="11"/>
      <c r="L810" s="11"/>
      <c r="M810" s="11"/>
      <c r="N810" s="11"/>
      <c r="O810" s="11"/>
    </row>
    <row r="811" spans="1:15" ht="15" hidden="1" x14ac:dyDescent="0.15">
      <c r="A811" s="3">
        <v>51</v>
      </c>
      <c r="B811" s="5"/>
      <c r="C811" s="18"/>
      <c r="D811" s="31">
        <v>2429</v>
      </c>
      <c r="E811" s="31">
        <v>2381</v>
      </c>
      <c r="F811" s="31">
        <v>2243</v>
      </c>
      <c r="G811" s="31">
        <v>2046</v>
      </c>
      <c r="H811" s="114">
        <v>1784</v>
      </c>
      <c r="J811" s="11"/>
      <c r="K811" s="11"/>
      <c r="L811" s="11"/>
      <c r="M811" s="11"/>
      <c r="N811" s="11"/>
      <c r="O811" s="11"/>
    </row>
    <row r="812" spans="1:15" ht="15" hidden="1" x14ac:dyDescent="0.15">
      <c r="A812" s="3">
        <v>52</v>
      </c>
      <c r="B812" s="5"/>
      <c r="C812" s="18"/>
      <c r="D812" s="31">
        <v>2504</v>
      </c>
      <c r="E812" s="31">
        <v>2453</v>
      </c>
      <c r="F812" s="31">
        <v>2312</v>
      </c>
      <c r="G812" s="31">
        <v>2109</v>
      </c>
      <c r="H812" s="114">
        <v>1842</v>
      </c>
      <c r="J812" s="11"/>
      <c r="K812" s="11"/>
      <c r="L812" s="11"/>
      <c r="M812" s="11"/>
      <c r="N812" s="11"/>
      <c r="O812" s="11"/>
    </row>
    <row r="813" spans="1:15" ht="15" hidden="1" x14ac:dyDescent="0.15">
      <c r="A813" s="3">
        <v>53</v>
      </c>
      <c r="B813" s="5"/>
      <c r="C813" s="18"/>
      <c r="D813" s="31">
        <v>2592</v>
      </c>
      <c r="E813" s="31">
        <v>2541</v>
      </c>
      <c r="F813" s="31">
        <v>2394</v>
      </c>
      <c r="G813" s="31">
        <v>2182</v>
      </c>
      <c r="H813" s="114">
        <v>1914</v>
      </c>
      <c r="J813" s="11"/>
      <c r="K813" s="11"/>
      <c r="L813" s="11"/>
      <c r="M813" s="11"/>
      <c r="N813" s="11"/>
      <c r="O813" s="11"/>
    </row>
    <row r="814" spans="1:15" ht="15" hidden="1" x14ac:dyDescent="0.15">
      <c r="A814" s="3">
        <v>54</v>
      </c>
      <c r="B814" s="5"/>
      <c r="C814" s="18"/>
      <c r="D814" s="31">
        <v>2681</v>
      </c>
      <c r="E814" s="31">
        <v>2627</v>
      </c>
      <c r="F814" s="31">
        <v>2476</v>
      </c>
      <c r="G814" s="31">
        <v>2257</v>
      </c>
      <c r="H814" s="114">
        <v>1985</v>
      </c>
      <c r="J814" s="11"/>
      <c r="K814" s="11"/>
      <c r="L814" s="11"/>
      <c r="M814" s="11"/>
      <c r="N814" s="11"/>
      <c r="O814" s="11"/>
    </row>
    <row r="815" spans="1:15" ht="15" hidden="1" x14ac:dyDescent="0.15">
      <c r="A815" s="3">
        <v>55</v>
      </c>
      <c r="B815" s="5"/>
      <c r="C815" s="18"/>
      <c r="D815" s="31">
        <v>2769</v>
      </c>
      <c r="E815" s="31">
        <v>2714</v>
      </c>
      <c r="F815" s="31">
        <v>2558</v>
      </c>
      <c r="G815" s="31">
        <v>2332</v>
      </c>
      <c r="H815" s="114">
        <v>2058</v>
      </c>
      <c r="J815" s="11"/>
      <c r="K815" s="11"/>
      <c r="L815" s="11"/>
      <c r="M815" s="11"/>
      <c r="N815" s="11"/>
      <c r="O815" s="11"/>
    </row>
    <row r="816" spans="1:15" ht="15" hidden="1" x14ac:dyDescent="0.15">
      <c r="A816" s="3">
        <v>56</v>
      </c>
      <c r="B816" s="5"/>
      <c r="C816" s="18"/>
      <c r="D816" s="31">
        <v>2858</v>
      </c>
      <c r="E816" s="31">
        <v>2801</v>
      </c>
      <c r="F816" s="31">
        <v>2639</v>
      </c>
      <c r="G816" s="31">
        <v>2407</v>
      </c>
      <c r="H816" s="114">
        <v>2128</v>
      </c>
      <c r="J816" s="11"/>
      <c r="K816" s="11"/>
      <c r="L816" s="11"/>
      <c r="M816" s="11"/>
      <c r="N816" s="11"/>
      <c r="O816" s="11"/>
    </row>
    <row r="817" spans="1:15" ht="15" hidden="1" x14ac:dyDescent="0.15">
      <c r="A817" s="3">
        <v>57</v>
      </c>
      <c r="B817" s="5"/>
      <c r="C817" s="18"/>
      <c r="D817" s="31">
        <v>2946</v>
      </c>
      <c r="E817" s="31">
        <v>2887</v>
      </c>
      <c r="F817" s="31">
        <v>2721</v>
      </c>
      <c r="G817" s="31">
        <v>2480</v>
      </c>
      <c r="H817" s="114">
        <v>2201</v>
      </c>
      <c r="J817" s="11"/>
      <c r="K817" s="11"/>
      <c r="L817" s="11"/>
      <c r="M817" s="11"/>
      <c r="N817" s="11"/>
      <c r="O817" s="11"/>
    </row>
    <row r="818" spans="1:15" ht="15" hidden="1" x14ac:dyDescent="0.15">
      <c r="A818" s="3">
        <v>58</v>
      </c>
      <c r="B818" s="5"/>
      <c r="C818" s="18"/>
      <c r="D818" s="31">
        <v>3049</v>
      </c>
      <c r="E818" s="31">
        <v>2987</v>
      </c>
      <c r="F818" s="31">
        <v>2807</v>
      </c>
      <c r="G818" s="31">
        <v>2567</v>
      </c>
      <c r="H818" s="114">
        <v>2294</v>
      </c>
      <c r="J818" s="11"/>
      <c r="K818" s="11"/>
      <c r="L818" s="11"/>
      <c r="M818" s="11"/>
      <c r="N818" s="11"/>
      <c r="O818" s="11"/>
    </row>
    <row r="819" spans="1:15" ht="15" hidden="1" x14ac:dyDescent="0.15">
      <c r="A819" s="3">
        <v>59</v>
      </c>
      <c r="B819" s="5"/>
      <c r="C819" s="18"/>
      <c r="D819" s="31">
        <v>3150</v>
      </c>
      <c r="E819" s="31">
        <v>3087</v>
      </c>
      <c r="F819" s="31">
        <v>2893</v>
      </c>
      <c r="G819" s="31">
        <v>2652</v>
      </c>
      <c r="H819" s="114">
        <v>2387</v>
      </c>
      <c r="J819" s="11"/>
      <c r="K819" s="11"/>
      <c r="L819" s="11"/>
      <c r="M819" s="11"/>
      <c r="N819" s="11"/>
      <c r="O819" s="11"/>
    </row>
    <row r="820" spans="1:15" ht="15" hidden="1" x14ac:dyDescent="0.15">
      <c r="A820" s="3">
        <v>60</v>
      </c>
      <c r="B820" s="5"/>
      <c r="C820" s="18"/>
      <c r="D820" s="31">
        <v>3252</v>
      </c>
      <c r="E820" s="31">
        <v>3187</v>
      </c>
      <c r="F820" s="31">
        <v>2978</v>
      </c>
      <c r="G820" s="31">
        <v>2739</v>
      </c>
      <c r="H820" s="114">
        <v>2480</v>
      </c>
      <c r="J820" s="11"/>
      <c r="K820" s="11"/>
      <c r="L820" s="11"/>
      <c r="M820" s="11"/>
      <c r="N820" s="11"/>
      <c r="O820" s="11"/>
    </row>
    <row r="821" spans="1:15" ht="15" hidden="1" x14ac:dyDescent="0.15">
      <c r="A821" s="3">
        <v>61</v>
      </c>
      <c r="B821" s="5"/>
      <c r="C821" s="18"/>
      <c r="D821" s="31">
        <v>3376</v>
      </c>
      <c r="E821" s="31">
        <v>3308</v>
      </c>
      <c r="F821" s="31">
        <v>3107</v>
      </c>
      <c r="G821" s="31">
        <v>2843</v>
      </c>
      <c r="H821" s="114">
        <v>2572</v>
      </c>
      <c r="J821" s="11"/>
      <c r="K821" s="11"/>
      <c r="L821" s="11"/>
      <c r="M821" s="11"/>
      <c r="N821" s="11"/>
      <c r="O821" s="11"/>
    </row>
    <row r="822" spans="1:15" ht="15" hidden="1" x14ac:dyDescent="0.15">
      <c r="A822" s="3">
        <v>62</v>
      </c>
      <c r="B822" s="5"/>
      <c r="C822" s="18"/>
      <c r="D822" s="31">
        <v>3528</v>
      </c>
      <c r="E822" s="31">
        <v>3457</v>
      </c>
      <c r="F822" s="31">
        <v>3259</v>
      </c>
      <c r="G822" s="31">
        <v>2971</v>
      </c>
      <c r="H822" s="114">
        <v>2689</v>
      </c>
      <c r="J822" s="11"/>
      <c r="K822" s="11"/>
      <c r="L822" s="11"/>
      <c r="M822" s="11"/>
      <c r="N822" s="11"/>
      <c r="O822" s="11"/>
    </row>
    <row r="823" spans="1:15" ht="15" hidden="1" x14ac:dyDescent="0.15">
      <c r="A823" s="3">
        <v>63</v>
      </c>
      <c r="B823" s="5"/>
      <c r="C823" s="18"/>
      <c r="D823" s="31">
        <v>3709</v>
      </c>
      <c r="E823" s="31">
        <v>3635</v>
      </c>
      <c r="F823" s="31">
        <v>3426</v>
      </c>
      <c r="G823" s="31">
        <v>3124</v>
      </c>
      <c r="H823" s="114">
        <v>2827</v>
      </c>
      <c r="J823" s="11"/>
      <c r="K823" s="11"/>
      <c r="L823" s="11"/>
      <c r="M823" s="11"/>
      <c r="N823" s="11"/>
      <c r="O823" s="11"/>
    </row>
    <row r="824" spans="1:15" ht="15" hidden="1" x14ac:dyDescent="0.15">
      <c r="A824" s="3">
        <v>64</v>
      </c>
      <c r="B824" s="5"/>
      <c r="C824" s="18"/>
      <c r="D824" s="31">
        <v>3923</v>
      </c>
      <c r="E824" s="31">
        <v>3845</v>
      </c>
      <c r="F824" s="31">
        <v>3624</v>
      </c>
      <c r="G824" s="31">
        <v>3304</v>
      </c>
      <c r="H824" s="114">
        <v>2990</v>
      </c>
      <c r="J824" s="11"/>
      <c r="K824" s="11"/>
      <c r="L824" s="11"/>
      <c r="M824" s="11"/>
      <c r="N824" s="11"/>
      <c r="O824" s="11"/>
    </row>
    <row r="825" spans="1:15" ht="15" hidden="1" x14ac:dyDescent="0.15">
      <c r="A825" s="3">
        <v>65</v>
      </c>
      <c r="B825" s="5"/>
      <c r="C825" s="18"/>
      <c r="D825" s="31">
        <v>4179</v>
      </c>
      <c r="E825" s="31">
        <v>4095</v>
      </c>
      <c r="F825" s="31">
        <v>3860</v>
      </c>
      <c r="G825" s="31">
        <v>3519</v>
      </c>
      <c r="H825" s="114">
        <v>3213</v>
      </c>
      <c r="J825" s="11"/>
      <c r="K825" s="11"/>
      <c r="L825" s="11"/>
      <c r="M825" s="11"/>
      <c r="N825" s="11"/>
      <c r="O825" s="11"/>
    </row>
    <row r="826" spans="1:15" ht="15" hidden="1" x14ac:dyDescent="0.15">
      <c r="A826" s="3">
        <v>66</v>
      </c>
      <c r="B826" s="5"/>
      <c r="C826" s="18"/>
      <c r="D826" s="31">
        <v>4481</v>
      </c>
      <c r="E826" s="31">
        <v>4391</v>
      </c>
      <c r="F826" s="31">
        <v>4139</v>
      </c>
      <c r="G826" s="31">
        <v>3774</v>
      </c>
      <c r="H826" s="114">
        <v>3470</v>
      </c>
      <c r="J826" s="11"/>
      <c r="K826" s="11"/>
      <c r="L826" s="11"/>
      <c r="M826" s="11"/>
      <c r="N826" s="11"/>
      <c r="O826" s="11"/>
    </row>
    <row r="827" spans="1:15" ht="15" hidden="1" x14ac:dyDescent="0.15">
      <c r="A827" s="3">
        <v>67</v>
      </c>
      <c r="B827" s="5"/>
      <c r="C827" s="18"/>
      <c r="D827" s="31">
        <v>4839</v>
      </c>
      <c r="E827" s="31">
        <v>4741</v>
      </c>
      <c r="F827" s="31">
        <v>4468</v>
      </c>
      <c r="G827" s="31">
        <v>4074</v>
      </c>
      <c r="H827" s="114">
        <v>3750</v>
      </c>
      <c r="J827" s="11"/>
      <c r="K827" s="11"/>
      <c r="L827" s="11"/>
      <c r="M827" s="11"/>
      <c r="N827" s="11"/>
      <c r="O827" s="11"/>
    </row>
    <row r="828" spans="1:15" ht="15" hidden="1" x14ac:dyDescent="0.15">
      <c r="A828" s="3">
        <v>68</v>
      </c>
      <c r="B828" s="5"/>
      <c r="C828" s="18"/>
      <c r="D828" s="31">
        <v>5250</v>
      </c>
      <c r="E828" s="31">
        <v>5145</v>
      </c>
      <c r="F828" s="31">
        <v>4848</v>
      </c>
      <c r="G828" s="31">
        <v>4420</v>
      </c>
      <c r="H828" s="114">
        <v>4067</v>
      </c>
      <c r="J828" s="11"/>
      <c r="K828" s="11"/>
      <c r="L828" s="11"/>
      <c r="M828" s="11"/>
      <c r="N828" s="11"/>
      <c r="O828" s="11"/>
    </row>
    <row r="829" spans="1:15" ht="15" hidden="1" x14ac:dyDescent="0.15">
      <c r="A829" s="3">
        <v>69</v>
      </c>
      <c r="B829" s="5"/>
      <c r="C829" s="18"/>
      <c r="D829" s="31">
        <v>5729</v>
      </c>
      <c r="E829" s="31">
        <v>5613</v>
      </c>
      <c r="F829" s="31">
        <v>5290</v>
      </c>
      <c r="G829" s="31">
        <v>4824</v>
      </c>
      <c r="H829" s="114">
        <v>4441</v>
      </c>
      <c r="J829" s="11"/>
      <c r="K829" s="11"/>
      <c r="L829" s="11"/>
      <c r="M829" s="11"/>
      <c r="N829" s="11"/>
      <c r="O829" s="11"/>
    </row>
    <row r="830" spans="1:15" ht="15" hidden="1" x14ac:dyDescent="0.15">
      <c r="A830" s="3">
        <v>70</v>
      </c>
      <c r="B830" s="5"/>
      <c r="C830" s="18"/>
      <c r="D830" s="31">
        <v>6284</v>
      </c>
      <c r="E830" s="31">
        <v>6157</v>
      </c>
      <c r="F830" s="31">
        <v>5754</v>
      </c>
      <c r="G830" s="31">
        <v>5292</v>
      </c>
      <c r="H830" s="114">
        <v>4942</v>
      </c>
      <c r="J830" s="11"/>
      <c r="K830" s="11"/>
      <c r="L830" s="11"/>
      <c r="M830" s="11"/>
      <c r="N830" s="11"/>
      <c r="O830" s="11"/>
    </row>
    <row r="831" spans="1:15" ht="15" hidden="1" x14ac:dyDescent="0.15">
      <c r="A831" s="3">
        <v>71</v>
      </c>
      <c r="B831" s="5"/>
      <c r="C831" s="18"/>
      <c r="D831" s="31">
        <v>6920</v>
      </c>
      <c r="E831" s="31">
        <v>6781</v>
      </c>
      <c r="F831" s="31">
        <v>6391</v>
      </c>
      <c r="G831" s="31">
        <v>5826</v>
      </c>
      <c r="H831" s="114">
        <v>5441</v>
      </c>
      <c r="J831" s="11"/>
      <c r="K831" s="11"/>
      <c r="L831" s="11"/>
      <c r="M831" s="11"/>
      <c r="N831" s="11"/>
      <c r="O831" s="11"/>
    </row>
    <row r="832" spans="1:15" ht="15" hidden="1" x14ac:dyDescent="0.15">
      <c r="A832" s="3">
        <v>72</v>
      </c>
      <c r="B832" s="5"/>
      <c r="C832" s="18"/>
      <c r="D832" s="31">
        <v>7656</v>
      </c>
      <c r="E832" s="31">
        <v>7501</v>
      </c>
      <c r="F832" s="31">
        <v>7071</v>
      </c>
      <c r="G832" s="31">
        <v>6447</v>
      </c>
      <c r="H832" s="114">
        <v>6024</v>
      </c>
      <c r="J832" s="11"/>
      <c r="K832" s="11"/>
      <c r="L832" s="11"/>
      <c r="M832" s="11"/>
      <c r="N832" s="11"/>
      <c r="O832" s="11"/>
    </row>
    <row r="833" spans="1:15" ht="15" hidden="1" x14ac:dyDescent="0.15">
      <c r="A833" s="3">
        <v>73</v>
      </c>
      <c r="B833" s="5"/>
      <c r="C833" s="18"/>
      <c r="D833" s="31">
        <v>8503</v>
      </c>
      <c r="E833" s="31">
        <v>8331</v>
      </c>
      <c r="F833" s="31">
        <v>7853</v>
      </c>
      <c r="G833" s="31">
        <v>7160</v>
      </c>
      <c r="H833" s="114">
        <v>6686</v>
      </c>
      <c r="J833" s="11"/>
      <c r="K833" s="11"/>
      <c r="L833" s="11"/>
      <c r="M833" s="11"/>
      <c r="N833" s="11"/>
      <c r="O833" s="11"/>
    </row>
    <row r="834" spans="1:15" ht="15" hidden="1" x14ac:dyDescent="0.15">
      <c r="A834" s="3">
        <v>74</v>
      </c>
      <c r="B834" s="5"/>
      <c r="C834" s="18"/>
      <c r="D834" s="31">
        <v>9480</v>
      </c>
      <c r="E834" s="31">
        <v>9290</v>
      </c>
      <c r="F834" s="31">
        <v>8755</v>
      </c>
      <c r="G834" s="31">
        <v>7982</v>
      </c>
      <c r="H834" s="114">
        <v>7457</v>
      </c>
      <c r="J834" s="11"/>
      <c r="K834" s="11"/>
      <c r="L834" s="11"/>
      <c r="M834" s="11"/>
      <c r="N834" s="11"/>
      <c r="O834" s="11"/>
    </row>
    <row r="835" spans="1:15" ht="15" hidden="1" x14ac:dyDescent="0.15">
      <c r="A835" s="3">
        <v>75</v>
      </c>
      <c r="B835" s="5"/>
      <c r="C835" s="18"/>
      <c r="D835" s="31">
        <v>10600</v>
      </c>
      <c r="E835" s="31">
        <v>10386</v>
      </c>
      <c r="F835" s="31">
        <v>9748</v>
      </c>
      <c r="G835" s="31">
        <v>8925</v>
      </c>
      <c r="H835" s="114">
        <v>8389</v>
      </c>
      <c r="J835" s="11"/>
      <c r="K835" s="11"/>
      <c r="L835" s="11"/>
      <c r="M835" s="11"/>
      <c r="N835" s="11"/>
      <c r="O835" s="11"/>
    </row>
    <row r="836" spans="1:15" ht="15" hidden="1" x14ac:dyDescent="0.15">
      <c r="A836" s="3">
        <v>76</v>
      </c>
      <c r="B836" s="5"/>
      <c r="C836" s="18"/>
      <c r="D836" s="31">
        <v>11887</v>
      </c>
      <c r="E836" s="31">
        <v>11647</v>
      </c>
      <c r="F836" s="31">
        <v>10969</v>
      </c>
      <c r="G836" s="31">
        <v>10008</v>
      </c>
      <c r="H836" s="114">
        <v>9407</v>
      </c>
      <c r="J836" s="11"/>
      <c r="K836" s="11"/>
      <c r="L836" s="11"/>
      <c r="M836" s="11"/>
      <c r="N836" s="11"/>
      <c r="O836" s="11"/>
    </row>
    <row r="837" spans="1:15" ht="15" hidden="1" x14ac:dyDescent="0.15">
      <c r="A837" s="3">
        <v>77</v>
      </c>
      <c r="B837" s="5"/>
      <c r="C837" s="18"/>
      <c r="D837" s="31">
        <v>13350</v>
      </c>
      <c r="E837" s="31">
        <v>13081</v>
      </c>
      <c r="F837" s="31">
        <v>12328</v>
      </c>
      <c r="G837" s="31">
        <v>11241</v>
      </c>
      <c r="H837" s="114">
        <v>10565</v>
      </c>
      <c r="J837" s="11"/>
      <c r="K837" s="11"/>
      <c r="L837" s="11"/>
      <c r="M837" s="11"/>
      <c r="N837" s="11"/>
      <c r="O837" s="11"/>
    </row>
    <row r="838" spans="1:15" ht="15" hidden="1" x14ac:dyDescent="0.15">
      <c r="A838" s="3">
        <v>78</v>
      </c>
      <c r="B838" s="5"/>
      <c r="C838" s="18"/>
      <c r="D838" s="31">
        <v>15000</v>
      </c>
      <c r="E838" s="31">
        <v>14698</v>
      </c>
      <c r="F838" s="31">
        <v>13853</v>
      </c>
      <c r="G838" s="31">
        <v>12630</v>
      </c>
      <c r="H838" s="114">
        <v>11870</v>
      </c>
      <c r="J838" s="11"/>
      <c r="K838" s="11"/>
      <c r="L838" s="11"/>
      <c r="M838" s="11"/>
      <c r="N838" s="11"/>
      <c r="O838" s="11"/>
    </row>
    <row r="839" spans="1:15" ht="15" hidden="1" x14ac:dyDescent="0.15">
      <c r="A839" s="3">
        <v>79</v>
      </c>
      <c r="B839" s="5"/>
      <c r="C839" s="18"/>
      <c r="D839" s="31">
        <v>16854</v>
      </c>
      <c r="E839" s="31">
        <v>16514</v>
      </c>
      <c r="F839" s="31">
        <v>15565</v>
      </c>
      <c r="G839" s="31">
        <v>14190</v>
      </c>
      <c r="H839" s="114">
        <v>13338</v>
      </c>
      <c r="J839" s="11"/>
      <c r="K839" s="11"/>
      <c r="L839" s="11"/>
      <c r="M839" s="11"/>
      <c r="N839" s="11"/>
      <c r="O839" s="11"/>
    </row>
    <row r="840" spans="1:15" ht="15" hidden="1" x14ac:dyDescent="0.15">
      <c r="A840" s="3">
        <v>80</v>
      </c>
      <c r="B840" s="30" t="s">
        <v>85</v>
      </c>
      <c r="C840" s="18"/>
      <c r="D840" s="31">
        <v>19072</v>
      </c>
      <c r="E840" s="31">
        <v>18687</v>
      </c>
      <c r="F840" s="31">
        <v>17612</v>
      </c>
      <c r="G840" s="31">
        <v>16059</v>
      </c>
      <c r="H840" s="114">
        <v>15092</v>
      </c>
      <c r="J840" s="11"/>
      <c r="K840" s="11"/>
      <c r="L840" s="11"/>
      <c r="M840" s="11"/>
      <c r="N840" s="11"/>
      <c r="O840" s="11"/>
    </row>
    <row r="841" spans="1:15" ht="15" hidden="1" x14ac:dyDescent="0.15">
      <c r="A841" s="3">
        <v>1</v>
      </c>
      <c r="B841" s="5" t="s">
        <v>13</v>
      </c>
      <c r="C841" s="18">
        <v>604</v>
      </c>
      <c r="D841" s="31">
        <v>563</v>
      </c>
      <c r="E841" s="31">
        <v>551</v>
      </c>
      <c r="F841" s="31">
        <v>520</v>
      </c>
      <c r="G841" s="31">
        <v>474</v>
      </c>
      <c r="H841" s="114">
        <v>280</v>
      </c>
      <c r="J841" s="11"/>
      <c r="K841" s="11"/>
      <c r="L841" s="11"/>
      <c r="M841" s="11"/>
      <c r="N841" s="11"/>
      <c r="O841" s="11"/>
    </row>
    <row r="842" spans="1:15" ht="15" hidden="1" x14ac:dyDescent="0.15">
      <c r="A842" s="3">
        <v>2</v>
      </c>
      <c r="B842" s="5" t="s">
        <v>1</v>
      </c>
      <c r="C842" s="18">
        <v>991</v>
      </c>
      <c r="D842" s="31">
        <v>949</v>
      </c>
      <c r="E842" s="31">
        <v>930</v>
      </c>
      <c r="F842" s="31">
        <v>877</v>
      </c>
      <c r="G842" s="31">
        <v>800</v>
      </c>
      <c r="H842" s="114">
        <v>416</v>
      </c>
      <c r="J842" s="11"/>
      <c r="K842" s="11"/>
      <c r="L842" s="11"/>
      <c r="M842" s="11"/>
      <c r="N842" s="11"/>
      <c r="O842" s="11"/>
    </row>
    <row r="843" spans="1:15" ht="15" hidden="1" x14ac:dyDescent="0.15">
      <c r="A843" s="3">
        <v>3</v>
      </c>
      <c r="B843" s="5" t="s">
        <v>14</v>
      </c>
      <c r="C843" s="18">
        <v>1452</v>
      </c>
      <c r="D843" s="31">
        <v>1393</v>
      </c>
      <c r="E843" s="31">
        <v>1364</v>
      </c>
      <c r="F843" s="31">
        <v>1285</v>
      </c>
      <c r="G843" s="31">
        <v>1173</v>
      </c>
      <c r="H843" s="114">
        <v>597</v>
      </c>
      <c r="J843" s="11"/>
      <c r="K843" s="11"/>
      <c r="L843" s="11"/>
      <c r="M843" s="11"/>
      <c r="N843" s="11"/>
      <c r="O843" s="11"/>
    </row>
    <row r="844" spans="1:15" hidden="1" x14ac:dyDescent="0.15">
      <c r="A844" s="3">
        <v>1</v>
      </c>
      <c r="B844" s="5" t="s">
        <v>3</v>
      </c>
      <c r="C844" s="18">
        <v>225</v>
      </c>
      <c r="D844" s="18">
        <v>225</v>
      </c>
      <c r="E844" s="18">
        <v>225</v>
      </c>
      <c r="F844" s="18">
        <v>225</v>
      </c>
      <c r="G844" s="18">
        <v>225</v>
      </c>
      <c r="H844" s="19">
        <v>225</v>
      </c>
      <c r="J844" s="11"/>
      <c r="K844" s="11"/>
      <c r="L844" s="11"/>
      <c r="M844" s="11"/>
      <c r="N844" s="11"/>
      <c r="O844" s="11"/>
    </row>
    <row r="845" spans="1:15" hidden="1" x14ac:dyDescent="0.15">
      <c r="A845" s="3">
        <v>1</v>
      </c>
      <c r="B845" s="5" t="s">
        <v>2</v>
      </c>
      <c r="C845" s="18">
        <v>250</v>
      </c>
      <c r="D845" s="18">
        <v>300</v>
      </c>
      <c r="E845" s="18">
        <v>300</v>
      </c>
      <c r="F845" s="18">
        <v>300</v>
      </c>
      <c r="G845" s="18">
        <v>300</v>
      </c>
      <c r="H845" s="19">
        <v>300</v>
      </c>
      <c r="J845" s="11"/>
      <c r="K845" s="11"/>
      <c r="L845" s="11"/>
      <c r="M845" s="11"/>
      <c r="N845" s="11"/>
      <c r="O845" s="11"/>
    </row>
    <row r="846" spans="1:15" hidden="1" x14ac:dyDescent="0.15">
      <c r="A846" s="3"/>
      <c r="H846" s="8"/>
    </row>
    <row r="847" spans="1:15" ht="18" hidden="1" x14ac:dyDescent="0.2">
      <c r="A847" s="277" t="s">
        <v>24</v>
      </c>
      <c r="B847" s="278"/>
      <c r="C847" s="278"/>
      <c r="D847" s="278"/>
      <c r="E847" s="278"/>
      <c r="F847" s="278"/>
      <c r="G847" s="278"/>
      <c r="H847" s="279"/>
    </row>
    <row r="848" spans="1:15" hidden="1" x14ac:dyDescent="0.15">
      <c r="A848" s="275" t="s">
        <v>0</v>
      </c>
      <c r="B848" s="276"/>
      <c r="C848" s="276"/>
      <c r="D848" s="276"/>
      <c r="E848" s="276"/>
      <c r="F848" s="276"/>
      <c r="G848" s="276"/>
      <c r="H848" s="2"/>
    </row>
    <row r="849" spans="1:8" hidden="1" x14ac:dyDescent="0.15">
      <c r="A849" s="3" t="s">
        <v>4</v>
      </c>
      <c r="B849" s="4" t="s">
        <v>4</v>
      </c>
      <c r="C849" s="15" t="s">
        <v>64</v>
      </c>
      <c r="D849" s="15" t="s">
        <v>65</v>
      </c>
      <c r="E849" s="15" t="s">
        <v>66</v>
      </c>
      <c r="F849" s="15" t="s">
        <v>67</v>
      </c>
      <c r="G849" s="15" t="s">
        <v>68</v>
      </c>
      <c r="H849" s="12" t="s">
        <v>69</v>
      </c>
    </row>
    <row r="850" spans="1:8" hidden="1" x14ac:dyDescent="0.15">
      <c r="A850" s="3">
        <v>18</v>
      </c>
      <c r="B850" s="5"/>
      <c r="C850" s="18">
        <f t="shared" ref="C850:H859" si="252">+C778*$L$2</f>
        <v>702.78000000000009</v>
      </c>
      <c r="D850" s="18">
        <f t="shared" si="252"/>
        <v>584.06000000000006</v>
      </c>
      <c r="E850" s="18">
        <f t="shared" si="252"/>
        <v>571.87</v>
      </c>
      <c r="F850" s="18">
        <f t="shared" si="252"/>
        <v>539.54000000000008</v>
      </c>
      <c r="G850" s="18">
        <f t="shared" si="252"/>
        <v>491.84000000000003</v>
      </c>
      <c r="H850" s="19">
        <f t="shared" si="252"/>
        <v>380.01</v>
      </c>
    </row>
    <row r="851" spans="1:8" hidden="1" x14ac:dyDescent="0.15">
      <c r="A851" s="3">
        <v>19</v>
      </c>
      <c r="B851" s="5"/>
      <c r="C851" s="18">
        <f t="shared" si="252"/>
        <v>779.63</v>
      </c>
      <c r="D851" s="18">
        <f t="shared" si="252"/>
        <v>594.13</v>
      </c>
      <c r="E851" s="18">
        <f t="shared" si="252"/>
        <v>581.94000000000005</v>
      </c>
      <c r="F851" s="18">
        <f t="shared" si="252"/>
        <v>548.55000000000007</v>
      </c>
      <c r="G851" s="18">
        <f t="shared" si="252"/>
        <v>500.32000000000005</v>
      </c>
      <c r="H851" s="19">
        <f t="shared" si="252"/>
        <v>388.49</v>
      </c>
    </row>
    <row r="852" spans="1:8" hidden="1" x14ac:dyDescent="0.15">
      <c r="A852" s="3">
        <v>20</v>
      </c>
      <c r="B852" s="5"/>
      <c r="C852" s="18">
        <f t="shared" si="252"/>
        <v>902.06000000000006</v>
      </c>
      <c r="D852" s="18">
        <f t="shared" si="252"/>
        <v>604.20000000000005</v>
      </c>
      <c r="E852" s="18">
        <f t="shared" si="252"/>
        <v>591.48</v>
      </c>
      <c r="F852" s="18">
        <f t="shared" si="252"/>
        <v>558.09</v>
      </c>
      <c r="G852" s="18">
        <f t="shared" si="252"/>
        <v>508.8</v>
      </c>
      <c r="H852" s="19">
        <f t="shared" si="252"/>
        <v>396.44</v>
      </c>
    </row>
    <row r="853" spans="1:8" hidden="1" x14ac:dyDescent="0.15">
      <c r="A853" s="3">
        <v>21</v>
      </c>
      <c r="B853" s="5"/>
      <c r="C853" s="18">
        <f t="shared" si="252"/>
        <v>997.99</v>
      </c>
      <c r="D853" s="18">
        <f t="shared" si="252"/>
        <v>614.27</v>
      </c>
      <c r="E853" s="18">
        <f t="shared" si="252"/>
        <v>602.08000000000004</v>
      </c>
      <c r="F853" s="18">
        <f t="shared" si="252"/>
        <v>567.1</v>
      </c>
      <c r="G853" s="18">
        <f t="shared" si="252"/>
        <v>517.28</v>
      </c>
      <c r="H853" s="19">
        <f t="shared" si="252"/>
        <v>404.92</v>
      </c>
    </row>
    <row r="854" spans="1:8" hidden="1" x14ac:dyDescent="0.15">
      <c r="A854" s="3">
        <v>22</v>
      </c>
      <c r="B854" s="5"/>
      <c r="C854" s="18">
        <f t="shared" si="252"/>
        <v>1125.19</v>
      </c>
      <c r="D854" s="18">
        <f t="shared" si="252"/>
        <v>624.87</v>
      </c>
      <c r="E854" s="18">
        <f t="shared" si="252"/>
        <v>612.15</v>
      </c>
      <c r="F854" s="18">
        <f t="shared" si="252"/>
        <v>577.17000000000007</v>
      </c>
      <c r="G854" s="18">
        <f t="shared" si="252"/>
        <v>526.29000000000008</v>
      </c>
      <c r="H854" s="19">
        <f t="shared" si="252"/>
        <v>413.40000000000003</v>
      </c>
    </row>
    <row r="855" spans="1:8" hidden="1" x14ac:dyDescent="0.15">
      <c r="A855" s="3">
        <v>23</v>
      </c>
      <c r="B855" s="5"/>
      <c r="C855" s="18">
        <f t="shared" si="252"/>
        <v>1304.3300000000002</v>
      </c>
      <c r="D855" s="18">
        <f t="shared" si="252"/>
        <v>635.47</v>
      </c>
      <c r="E855" s="18">
        <f t="shared" si="252"/>
        <v>622.22</v>
      </c>
      <c r="F855" s="18">
        <f t="shared" si="252"/>
        <v>586.71</v>
      </c>
      <c r="G855" s="18">
        <f t="shared" si="252"/>
        <v>534.24</v>
      </c>
      <c r="H855" s="19">
        <f t="shared" si="252"/>
        <v>422.41</v>
      </c>
    </row>
    <row r="856" spans="1:8" hidden="1" x14ac:dyDescent="0.15">
      <c r="A856" s="3">
        <v>24</v>
      </c>
      <c r="B856" s="5"/>
      <c r="C856" s="18">
        <f t="shared" si="252"/>
        <v>1428.3500000000001</v>
      </c>
      <c r="D856" s="18">
        <f t="shared" si="252"/>
        <v>646.07000000000005</v>
      </c>
      <c r="E856" s="18">
        <f t="shared" si="252"/>
        <v>632.82000000000005</v>
      </c>
      <c r="F856" s="18">
        <f t="shared" si="252"/>
        <v>596.25</v>
      </c>
      <c r="G856" s="18">
        <f t="shared" si="252"/>
        <v>543.25</v>
      </c>
      <c r="H856" s="19">
        <f t="shared" si="252"/>
        <v>430.89000000000004</v>
      </c>
    </row>
    <row r="857" spans="1:8" hidden="1" x14ac:dyDescent="0.15">
      <c r="A857" s="3">
        <v>25</v>
      </c>
      <c r="B857" s="5"/>
      <c r="C857" s="18">
        <f t="shared" si="252"/>
        <v>1688.0500000000002</v>
      </c>
      <c r="D857" s="18">
        <f t="shared" si="252"/>
        <v>655.61</v>
      </c>
      <c r="E857" s="18">
        <f t="shared" si="252"/>
        <v>642.36</v>
      </c>
      <c r="F857" s="18">
        <f t="shared" si="252"/>
        <v>605.26</v>
      </c>
      <c r="G857" s="18">
        <f t="shared" si="252"/>
        <v>552.79000000000008</v>
      </c>
      <c r="H857" s="19">
        <f t="shared" si="252"/>
        <v>439.90000000000003</v>
      </c>
    </row>
    <row r="858" spans="1:8" hidden="1" x14ac:dyDescent="0.15">
      <c r="A858" s="3">
        <v>26</v>
      </c>
      <c r="B858" s="5"/>
      <c r="C858" s="18">
        <f t="shared" si="252"/>
        <v>1779.74</v>
      </c>
      <c r="D858" s="18">
        <f t="shared" si="252"/>
        <v>666.21</v>
      </c>
      <c r="E858" s="18">
        <f t="shared" si="252"/>
        <v>652.96</v>
      </c>
      <c r="F858" s="18">
        <f t="shared" si="252"/>
        <v>615.33000000000004</v>
      </c>
      <c r="G858" s="18">
        <f t="shared" si="252"/>
        <v>560.74</v>
      </c>
      <c r="H858" s="19">
        <f t="shared" si="252"/>
        <v>448.38</v>
      </c>
    </row>
    <row r="859" spans="1:8" hidden="1" x14ac:dyDescent="0.15">
      <c r="A859" s="3">
        <v>27</v>
      </c>
      <c r="B859" s="5"/>
      <c r="C859" s="18">
        <f t="shared" si="252"/>
        <v>2003.4</v>
      </c>
      <c r="D859" s="18">
        <f t="shared" si="252"/>
        <v>676.28000000000009</v>
      </c>
      <c r="E859" s="18">
        <f t="shared" si="252"/>
        <v>663.03000000000009</v>
      </c>
      <c r="F859" s="18">
        <f t="shared" si="252"/>
        <v>624.87</v>
      </c>
      <c r="G859" s="18">
        <f t="shared" si="252"/>
        <v>569.75</v>
      </c>
      <c r="H859" s="19">
        <f t="shared" si="252"/>
        <v>457.39000000000004</v>
      </c>
    </row>
    <row r="860" spans="1:8" hidden="1" x14ac:dyDescent="0.15">
      <c r="A860" s="3">
        <v>28</v>
      </c>
      <c r="B860" s="5"/>
      <c r="C860" s="18">
        <f t="shared" ref="C860:H869" si="253">+C788*$L$2</f>
        <v>2228.65</v>
      </c>
      <c r="D860" s="18">
        <f t="shared" si="253"/>
        <v>689</v>
      </c>
      <c r="E860" s="18">
        <f t="shared" si="253"/>
        <v>675.22</v>
      </c>
      <c r="F860" s="18">
        <f t="shared" si="253"/>
        <v>636</v>
      </c>
      <c r="G860" s="18">
        <f t="shared" si="253"/>
        <v>579.82000000000005</v>
      </c>
      <c r="H860" s="19">
        <f t="shared" si="253"/>
        <v>467.46000000000004</v>
      </c>
    </row>
    <row r="861" spans="1:8" hidden="1" x14ac:dyDescent="0.15">
      <c r="A861" s="3">
        <v>29</v>
      </c>
      <c r="B861" s="5"/>
      <c r="C861" s="18">
        <f t="shared" si="253"/>
        <v>2451.7800000000002</v>
      </c>
      <c r="D861" s="18">
        <f t="shared" si="253"/>
        <v>700.66000000000008</v>
      </c>
      <c r="E861" s="18">
        <f t="shared" si="253"/>
        <v>686.88</v>
      </c>
      <c r="F861" s="18">
        <f t="shared" si="253"/>
        <v>647.13</v>
      </c>
      <c r="G861" s="18">
        <f t="shared" si="253"/>
        <v>589.89</v>
      </c>
      <c r="H861" s="19">
        <f t="shared" si="253"/>
        <v>478.59000000000003</v>
      </c>
    </row>
    <row r="862" spans="1:8" hidden="1" x14ac:dyDescent="0.15">
      <c r="A862" s="3">
        <v>30</v>
      </c>
      <c r="B862" s="5"/>
      <c r="C862" s="18">
        <f t="shared" si="253"/>
        <v>2674.9100000000003</v>
      </c>
      <c r="D862" s="18">
        <f t="shared" si="253"/>
        <v>713.38</v>
      </c>
      <c r="E862" s="18">
        <f t="shared" si="253"/>
        <v>698.54000000000008</v>
      </c>
      <c r="F862" s="18">
        <f t="shared" si="253"/>
        <v>658.26</v>
      </c>
      <c r="G862" s="18">
        <f t="shared" si="253"/>
        <v>600.49</v>
      </c>
      <c r="H862" s="19">
        <f t="shared" si="253"/>
        <v>489.72</v>
      </c>
    </row>
    <row r="863" spans="1:8" hidden="1" x14ac:dyDescent="0.15">
      <c r="A863" s="3">
        <v>31</v>
      </c>
      <c r="B863" s="5"/>
      <c r="C863" s="18">
        <f t="shared" si="253"/>
        <v>2686.04</v>
      </c>
      <c r="D863" s="18">
        <f t="shared" si="253"/>
        <v>725.04000000000008</v>
      </c>
      <c r="E863" s="18">
        <f t="shared" si="253"/>
        <v>710.73</v>
      </c>
      <c r="F863" s="18">
        <f t="shared" si="253"/>
        <v>669.39</v>
      </c>
      <c r="G863" s="18">
        <f t="shared" si="253"/>
        <v>611.09</v>
      </c>
      <c r="H863" s="19">
        <f t="shared" si="253"/>
        <v>500.32000000000005</v>
      </c>
    </row>
    <row r="864" spans="1:8" hidden="1" x14ac:dyDescent="0.15">
      <c r="A864" s="3">
        <v>32</v>
      </c>
      <c r="B864" s="5"/>
      <c r="C864" s="18">
        <f t="shared" si="253"/>
        <v>2696.6400000000003</v>
      </c>
      <c r="D864" s="18">
        <f t="shared" si="253"/>
        <v>737.76</v>
      </c>
      <c r="E864" s="18">
        <f t="shared" si="253"/>
        <v>722.39</v>
      </c>
      <c r="F864" s="18">
        <f t="shared" si="253"/>
        <v>681.05000000000007</v>
      </c>
      <c r="G864" s="18">
        <f t="shared" si="253"/>
        <v>620.63</v>
      </c>
      <c r="H864" s="19">
        <f t="shared" si="253"/>
        <v>511.45000000000005</v>
      </c>
    </row>
    <row r="865" spans="1:8" hidden="1" x14ac:dyDescent="0.15">
      <c r="A865" s="3">
        <v>33</v>
      </c>
      <c r="B865" s="5"/>
      <c r="C865" s="18">
        <f t="shared" si="253"/>
        <v>2997.6800000000003</v>
      </c>
      <c r="D865" s="18">
        <f t="shared" si="253"/>
        <v>757.90000000000009</v>
      </c>
      <c r="E865" s="18">
        <f t="shared" si="253"/>
        <v>742.53000000000009</v>
      </c>
      <c r="F865" s="18">
        <f t="shared" si="253"/>
        <v>699.6</v>
      </c>
      <c r="G865" s="18">
        <f t="shared" si="253"/>
        <v>638.12</v>
      </c>
      <c r="H865" s="19">
        <f t="shared" si="253"/>
        <v>526.82000000000005</v>
      </c>
    </row>
    <row r="866" spans="1:8" hidden="1" x14ac:dyDescent="0.15">
      <c r="A866" s="3">
        <v>34</v>
      </c>
      <c r="B866" s="5"/>
      <c r="C866" s="18">
        <f t="shared" si="253"/>
        <v>3299.25</v>
      </c>
      <c r="D866" s="18">
        <f t="shared" si="253"/>
        <v>778.04000000000008</v>
      </c>
      <c r="E866" s="18">
        <f t="shared" si="253"/>
        <v>762.14</v>
      </c>
      <c r="F866" s="18">
        <f t="shared" si="253"/>
        <v>718.15000000000009</v>
      </c>
      <c r="G866" s="18">
        <f t="shared" si="253"/>
        <v>655.08000000000004</v>
      </c>
      <c r="H866" s="19">
        <f t="shared" si="253"/>
        <v>542.72</v>
      </c>
    </row>
    <row r="867" spans="1:8" hidden="1" x14ac:dyDescent="0.15">
      <c r="A867" s="3">
        <v>35</v>
      </c>
      <c r="B867" s="5"/>
      <c r="C867" s="18">
        <f t="shared" si="253"/>
        <v>3449.2400000000002</v>
      </c>
      <c r="D867" s="18">
        <f t="shared" si="253"/>
        <v>798.18000000000006</v>
      </c>
      <c r="E867" s="18">
        <f t="shared" si="253"/>
        <v>782.28000000000009</v>
      </c>
      <c r="F867" s="18">
        <f t="shared" si="253"/>
        <v>737.23</v>
      </c>
      <c r="G867" s="18">
        <f t="shared" si="253"/>
        <v>672.04000000000008</v>
      </c>
      <c r="H867" s="19">
        <f t="shared" si="253"/>
        <v>558.09</v>
      </c>
    </row>
    <row r="868" spans="1:8" hidden="1" x14ac:dyDescent="0.15">
      <c r="A868" s="3">
        <v>36</v>
      </c>
      <c r="B868" s="5"/>
      <c r="C868" s="18">
        <f t="shared" si="253"/>
        <v>3473.6200000000003</v>
      </c>
      <c r="D868" s="18">
        <f t="shared" si="253"/>
        <v>818.32</v>
      </c>
      <c r="E868" s="18">
        <f t="shared" si="253"/>
        <v>801.89</v>
      </c>
      <c r="F868" s="18">
        <f t="shared" si="253"/>
        <v>755.78000000000009</v>
      </c>
      <c r="G868" s="18">
        <f t="shared" si="253"/>
        <v>689</v>
      </c>
      <c r="H868" s="19">
        <f t="shared" si="253"/>
        <v>573.99</v>
      </c>
    </row>
    <row r="869" spans="1:8" hidden="1" x14ac:dyDescent="0.15">
      <c r="A869" s="3">
        <v>37</v>
      </c>
      <c r="B869" s="5"/>
      <c r="C869" s="18">
        <f t="shared" si="253"/>
        <v>3909.28</v>
      </c>
      <c r="D869" s="18">
        <f t="shared" si="253"/>
        <v>838.46</v>
      </c>
      <c r="E869" s="18">
        <f t="shared" si="253"/>
        <v>822.03000000000009</v>
      </c>
      <c r="F869" s="18">
        <f t="shared" si="253"/>
        <v>774.33</v>
      </c>
      <c r="G869" s="18">
        <f t="shared" si="253"/>
        <v>706.49</v>
      </c>
      <c r="H869" s="19">
        <f t="shared" si="253"/>
        <v>589.36</v>
      </c>
    </row>
    <row r="870" spans="1:8" hidden="1" x14ac:dyDescent="0.15">
      <c r="A870" s="3">
        <v>38</v>
      </c>
      <c r="B870" s="5"/>
      <c r="C870" s="18">
        <f t="shared" ref="C870:H873" si="254">+C798*$L$2</f>
        <v>4344.9400000000005</v>
      </c>
      <c r="D870" s="18">
        <f t="shared" si="254"/>
        <v>859.66000000000008</v>
      </c>
      <c r="E870" s="18">
        <f t="shared" si="254"/>
        <v>842.17000000000007</v>
      </c>
      <c r="F870" s="18">
        <f t="shared" si="254"/>
        <v>793.41000000000008</v>
      </c>
      <c r="G870" s="18">
        <f t="shared" si="254"/>
        <v>723.98</v>
      </c>
      <c r="H870" s="19">
        <f t="shared" si="254"/>
        <v>606.32000000000005</v>
      </c>
    </row>
    <row r="871" spans="1:8" hidden="1" x14ac:dyDescent="0.15">
      <c r="A871" s="3">
        <v>39</v>
      </c>
      <c r="B871" s="5"/>
      <c r="C871" s="18">
        <f t="shared" si="254"/>
        <v>4781.13</v>
      </c>
      <c r="D871" s="18">
        <f t="shared" si="254"/>
        <v>879.80000000000007</v>
      </c>
      <c r="E871" s="18">
        <f t="shared" si="254"/>
        <v>862.31000000000006</v>
      </c>
      <c r="F871" s="18">
        <f t="shared" si="254"/>
        <v>813.0200000000001</v>
      </c>
      <c r="G871" s="18">
        <f t="shared" si="254"/>
        <v>740.94</v>
      </c>
      <c r="H871" s="19">
        <f t="shared" si="254"/>
        <v>622.75</v>
      </c>
    </row>
    <row r="872" spans="1:8" hidden="1" x14ac:dyDescent="0.15">
      <c r="A872" s="3">
        <v>40</v>
      </c>
      <c r="B872" s="5"/>
      <c r="C872" s="18">
        <f t="shared" si="254"/>
        <v>5216.26</v>
      </c>
      <c r="D872" s="18">
        <f t="shared" si="254"/>
        <v>900.47</v>
      </c>
      <c r="E872" s="18">
        <f t="shared" si="254"/>
        <v>882.45</v>
      </c>
      <c r="F872" s="18">
        <f t="shared" si="254"/>
        <v>831.57</v>
      </c>
      <c r="G872" s="18">
        <f t="shared" si="254"/>
        <v>757.90000000000009</v>
      </c>
      <c r="H872" s="19">
        <f t="shared" si="254"/>
        <v>639.71</v>
      </c>
    </row>
    <row r="873" spans="1:8" hidden="1" x14ac:dyDescent="0.15">
      <c r="A873" s="3">
        <v>41</v>
      </c>
      <c r="B873" s="5"/>
      <c r="C873" s="18">
        <f t="shared" si="254"/>
        <v>5698.56</v>
      </c>
      <c r="D873" s="18">
        <f t="shared" si="254"/>
        <v>921.1400000000001</v>
      </c>
      <c r="E873" s="18">
        <f t="shared" si="254"/>
        <v>902.59</v>
      </c>
      <c r="F873" s="18">
        <f t="shared" si="254"/>
        <v>850.65000000000009</v>
      </c>
      <c r="G873" s="18">
        <f t="shared" si="254"/>
        <v>775.39</v>
      </c>
      <c r="H873" s="19">
        <f t="shared" si="254"/>
        <v>656.14</v>
      </c>
    </row>
    <row r="874" spans="1:8" hidden="1" x14ac:dyDescent="0.15">
      <c r="A874" s="3">
        <v>42</v>
      </c>
      <c r="B874" s="5"/>
      <c r="C874" s="18"/>
      <c r="D874" s="18">
        <f t="shared" ref="D874:H874" si="255">+D802*$L$2</f>
        <v>941.81000000000006</v>
      </c>
      <c r="E874" s="18">
        <f t="shared" si="255"/>
        <v>922.73</v>
      </c>
      <c r="F874" s="18">
        <f t="shared" si="255"/>
        <v>869.73</v>
      </c>
      <c r="G874" s="18">
        <f t="shared" si="255"/>
        <v>792.88</v>
      </c>
      <c r="H874" s="19">
        <f t="shared" si="255"/>
        <v>673.63</v>
      </c>
    </row>
    <row r="875" spans="1:8" hidden="1" x14ac:dyDescent="0.15">
      <c r="A875" s="3">
        <v>43</v>
      </c>
      <c r="B875" s="5"/>
      <c r="C875" s="18"/>
      <c r="D875" s="18">
        <f t="shared" ref="D875:H875" si="256">+D803*$L$2</f>
        <v>978.91000000000008</v>
      </c>
      <c r="E875" s="18">
        <f t="shared" si="256"/>
        <v>959.83</v>
      </c>
      <c r="F875" s="18">
        <f t="shared" si="256"/>
        <v>904.18000000000006</v>
      </c>
      <c r="G875" s="18">
        <f t="shared" si="256"/>
        <v>824.68000000000006</v>
      </c>
      <c r="H875" s="19">
        <f t="shared" si="256"/>
        <v>702.78000000000009</v>
      </c>
    </row>
    <row r="876" spans="1:8" hidden="1" x14ac:dyDescent="0.15">
      <c r="A876" s="3">
        <v>44</v>
      </c>
      <c r="B876" s="5"/>
      <c r="C876" s="18"/>
      <c r="D876" s="18">
        <f t="shared" ref="D876:H876" si="257">+D804*$L$2</f>
        <v>1016.5400000000001</v>
      </c>
      <c r="E876" s="18">
        <f t="shared" si="257"/>
        <v>995.87</v>
      </c>
      <c r="F876" s="18">
        <f t="shared" si="257"/>
        <v>938.63</v>
      </c>
      <c r="G876" s="18">
        <f t="shared" si="257"/>
        <v>855.95</v>
      </c>
      <c r="H876" s="19">
        <f t="shared" si="257"/>
        <v>732.99</v>
      </c>
    </row>
    <row r="877" spans="1:8" hidden="1" x14ac:dyDescent="0.15">
      <c r="A877" s="3">
        <v>45</v>
      </c>
      <c r="B877" s="5"/>
      <c r="C877" s="18"/>
      <c r="D877" s="18">
        <f t="shared" ref="D877:H877" si="258">+D805*$L$2</f>
        <v>1054.17</v>
      </c>
      <c r="E877" s="18">
        <f t="shared" si="258"/>
        <v>1032.97</v>
      </c>
      <c r="F877" s="18">
        <f t="shared" si="258"/>
        <v>973.61</v>
      </c>
      <c r="G877" s="18">
        <f t="shared" si="258"/>
        <v>887.22</v>
      </c>
      <c r="H877" s="19">
        <f t="shared" si="258"/>
        <v>762.67000000000007</v>
      </c>
    </row>
    <row r="878" spans="1:8" hidden="1" x14ac:dyDescent="0.15">
      <c r="A878" s="3">
        <v>46</v>
      </c>
      <c r="B878" s="5"/>
      <c r="C878" s="18"/>
      <c r="D878" s="18">
        <f t="shared" ref="D878:H878" si="259">+D806*$L$2</f>
        <v>1091.27</v>
      </c>
      <c r="E878" s="18">
        <f t="shared" si="259"/>
        <v>1069.54</v>
      </c>
      <c r="F878" s="18">
        <f t="shared" si="259"/>
        <v>1007.5300000000001</v>
      </c>
      <c r="G878" s="18">
        <f t="shared" si="259"/>
        <v>919.55000000000007</v>
      </c>
      <c r="H878" s="19">
        <f t="shared" si="259"/>
        <v>791.82</v>
      </c>
    </row>
    <row r="879" spans="1:8" hidden="1" x14ac:dyDescent="0.15">
      <c r="A879" s="3">
        <v>47</v>
      </c>
      <c r="B879" s="5"/>
      <c r="C879" s="18"/>
      <c r="D879" s="18">
        <f t="shared" ref="D879:H879" si="260">+D807*$L$2</f>
        <v>1128.9000000000001</v>
      </c>
      <c r="E879" s="18">
        <f t="shared" si="260"/>
        <v>1106.6400000000001</v>
      </c>
      <c r="F879" s="18">
        <f t="shared" si="260"/>
        <v>1042.51</v>
      </c>
      <c r="G879" s="18">
        <f t="shared" si="260"/>
        <v>950.82</v>
      </c>
      <c r="H879" s="19">
        <f t="shared" si="260"/>
        <v>822.03000000000009</v>
      </c>
    </row>
    <row r="880" spans="1:8" hidden="1" x14ac:dyDescent="0.15">
      <c r="A880" s="3">
        <v>48</v>
      </c>
      <c r="B880" s="5"/>
      <c r="C880" s="18"/>
      <c r="D880" s="18">
        <f t="shared" ref="D880:H880" si="261">+D808*$L$2</f>
        <v>1168.6500000000001</v>
      </c>
      <c r="E880" s="18">
        <f t="shared" si="261"/>
        <v>1144.8</v>
      </c>
      <c r="F880" s="18">
        <f t="shared" si="261"/>
        <v>1079.6100000000001</v>
      </c>
      <c r="G880" s="18">
        <f t="shared" si="261"/>
        <v>984.21</v>
      </c>
      <c r="H880" s="19">
        <f t="shared" si="261"/>
        <v>852.24</v>
      </c>
    </row>
    <row r="881" spans="1:8" hidden="1" x14ac:dyDescent="0.15">
      <c r="A881" s="3">
        <v>49</v>
      </c>
      <c r="B881" s="5"/>
      <c r="C881" s="18"/>
      <c r="D881" s="18">
        <f t="shared" ref="D881:H881" si="262">+D809*$L$2</f>
        <v>1207.8700000000001</v>
      </c>
      <c r="E881" s="18">
        <f t="shared" si="262"/>
        <v>1183.49</v>
      </c>
      <c r="F881" s="18">
        <f t="shared" si="262"/>
        <v>1115.6500000000001</v>
      </c>
      <c r="G881" s="18">
        <f t="shared" si="262"/>
        <v>1017.6</v>
      </c>
      <c r="H881" s="19">
        <f t="shared" si="262"/>
        <v>884.04000000000008</v>
      </c>
    </row>
    <row r="882" spans="1:8" hidden="1" x14ac:dyDescent="0.15">
      <c r="A882" s="3">
        <v>50</v>
      </c>
      <c r="B882" s="5"/>
      <c r="C882" s="18"/>
      <c r="D882" s="18">
        <f t="shared" ref="D882:H882" si="263">+D810*$L$2</f>
        <v>1247.6200000000001</v>
      </c>
      <c r="E882" s="18">
        <f t="shared" si="263"/>
        <v>1222.71</v>
      </c>
      <c r="F882" s="18">
        <f t="shared" si="263"/>
        <v>1152.22</v>
      </c>
      <c r="G882" s="18">
        <f t="shared" si="263"/>
        <v>1050.99</v>
      </c>
      <c r="H882" s="19">
        <f t="shared" si="263"/>
        <v>914.25</v>
      </c>
    </row>
    <row r="883" spans="1:8" hidden="1" x14ac:dyDescent="0.15">
      <c r="A883" s="3">
        <v>51</v>
      </c>
      <c r="B883" s="5"/>
      <c r="C883" s="18"/>
      <c r="D883" s="18">
        <f t="shared" ref="D883:H883" si="264">+D811*$L$2</f>
        <v>1287.3700000000001</v>
      </c>
      <c r="E883" s="18">
        <f t="shared" si="264"/>
        <v>1261.93</v>
      </c>
      <c r="F883" s="18">
        <f t="shared" si="264"/>
        <v>1188.79</v>
      </c>
      <c r="G883" s="18">
        <f t="shared" si="264"/>
        <v>1084.3800000000001</v>
      </c>
      <c r="H883" s="19">
        <f t="shared" si="264"/>
        <v>945.5200000000001</v>
      </c>
    </row>
    <row r="884" spans="1:8" hidden="1" x14ac:dyDescent="0.15">
      <c r="A884" s="3">
        <v>52</v>
      </c>
      <c r="B884" s="5"/>
      <c r="C884" s="18"/>
      <c r="D884" s="18">
        <f t="shared" ref="D884:H884" si="265">+D812*$L$2</f>
        <v>1327.1200000000001</v>
      </c>
      <c r="E884" s="18">
        <f t="shared" si="265"/>
        <v>1300.0900000000001</v>
      </c>
      <c r="F884" s="18">
        <f t="shared" si="265"/>
        <v>1225.3600000000001</v>
      </c>
      <c r="G884" s="18">
        <f t="shared" si="265"/>
        <v>1117.77</v>
      </c>
      <c r="H884" s="19">
        <f t="shared" si="265"/>
        <v>976.2600000000001</v>
      </c>
    </row>
    <row r="885" spans="1:8" hidden="1" x14ac:dyDescent="0.15">
      <c r="A885" s="3">
        <v>53</v>
      </c>
      <c r="B885" s="5"/>
      <c r="C885" s="18"/>
      <c r="D885" s="18">
        <f t="shared" ref="D885:H885" si="266">+D813*$L$2</f>
        <v>1373.76</v>
      </c>
      <c r="E885" s="18">
        <f t="shared" si="266"/>
        <v>1346.73</v>
      </c>
      <c r="F885" s="18">
        <f t="shared" si="266"/>
        <v>1268.8200000000002</v>
      </c>
      <c r="G885" s="18">
        <f t="shared" si="266"/>
        <v>1156.46</v>
      </c>
      <c r="H885" s="19">
        <f t="shared" si="266"/>
        <v>1014.4200000000001</v>
      </c>
    </row>
    <row r="886" spans="1:8" hidden="1" x14ac:dyDescent="0.15">
      <c r="A886" s="3">
        <v>54</v>
      </c>
      <c r="B886" s="5"/>
      <c r="C886" s="18"/>
      <c r="D886" s="18">
        <f t="shared" ref="D886:H886" si="267">+D814*$L$2</f>
        <v>1420.93</v>
      </c>
      <c r="E886" s="18">
        <f t="shared" si="267"/>
        <v>1392.3100000000002</v>
      </c>
      <c r="F886" s="18">
        <f t="shared" si="267"/>
        <v>1312.28</v>
      </c>
      <c r="G886" s="18">
        <f t="shared" si="267"/>
        <v>1196.21</v>
      </c>
      <c r="H886" s="19">
        <f t="shared" si="267"/>
        <v>1052.05</v>
      </c>
    </row>
    <row r="887" spans="1:8" hidden="1" x14ac:dyDescent="0.15">
      <c r="A887" s="3">
        <v>55</v>
      </c>
      <c r="B887" s="5"/>
      <c r="C887" s="18"/>
      <c r="D887" s="18">
        <f t="shared" ref="D887:H887" si="268">+D815*$L$2</f>
        <v>1467.5700000000002</v>
      </c>
      <c r="E887" s="18">
        <f t="shared" si="268"/>
        <v>1438.42</v>
      </c>
      <c r="F887" s="18">
        <f t="shared" si="268"/>
        <v>1355.74</v>
      </c>
      <c r="G887" s="18">
        <f t="shared" si="268"/>
        <v>1235.96</v>
      </c>
      <c r="H887" s="19">
        <f t="shared" si="268"/>
        <v>1090.74</v>
      </c>
    </row>
    <row r="888" spans="1:8" hidden="1" x14ac:dyDescent="0.15">
      <c r="A888" s="3">
        <v>56</v>
      </c>
      <c r="B888" s="5"/>
      <c r="C888" s="18"/>
      <c r="D888" s="18">
        <f t="shared" ref="D888:H888" si="269">+D816*$L$2</f>
        <v>1514.74</v>
      </c>
      <c r="E888" s="18">
        <f t="shared" si="269"/>
        <v>1484.53</v>
      </c>
      <c r="F888" s="18">
        <f t="shared" si="269"/>
        <v>1398.67</v>
      </c>
      <c r="G888" s="18">
        <f t="shared" si="269"/>
        <v>1275.71</v>
      </c>
      <c r="H888" s="19">
        <f t="shared" si="269"/>
        <v>1127.8400000000001</v>
      </c>
    </row>
    <row r="889" spans="1:8" hidden="1" x14ac:dyDescent="0.15">
      <c r="A889" s="3">
        <v>57</v>
      </c>
      <c r="B889" s="5"/>
      <c r="C889" s="18"/>
      <c r="D889" s="18">
        <f t="shared" ref="D889:H889" si="270">+D817*$L$2</f>
        <v>1561.38</v>
      </c>
      <c r="E889" s="18">
        <f t="shared" si="270"/>
        <v>1530.1100000000001</v>
      </c>
      <c r="F889" s="18">
        <f t="shared" si="270"/>
        <v>1442.13</v>
      </c>
      <c r="G889" s="18">
        <f t="shared" si="270"/>
        <v>1314.4</v>
      </c>
      <c r="H889" s="19">
        <f t="shared" si="270"/>
        <v>1166.53</v>
      </c>
    </row>
    <row r="890" spans="1:8" hidden="1" x14ac:dyDescent="0.15">
      <c r="A890" s="3">
        <v>58</v>
      </c>
      <c r="B890" s="5"/>
      <c r="C890" s="18"/>
      <c r="D890" s="18">
        <f t="shared" ref="D890:H890" si="271">+D818*$L$2</f>
        <v>1615.97</v>
      </c>
      <c r="E890" s="18">
        <f t="shared" si="271"/>
        <v>1583.1100000000001</v>
      </c>
      <c r="F890" s="18">
        <f t="shared" si="271"/>
        <v>1487.71</v>
      </c>
      <c r="G890" s="18">
        <f t="shared" si="271"/>
        <v>1360.51</v>
      </c>
      <c r="H890" s="19">
        <f t="shared" si="271"/>
        <v>1215.8200000000002</v>
      </c>
    </row>
    <row r="891" spans="1:8" hidden="1" x14ac:dyDescent="0.15">
      <c r="A891" s="3">
        <v>59</v>
      </c>
      <c r="B891" s="5"/>
      <c r="C891" s="18"/>
      <c r="D891" s="18">
        <f t="shared" ref="D891:H891" si="272">+D819*$L$2</f>
        <v>1669.5</v>
      </c>
      <c r="E891" s="18">
        <f t="shared" si="272"/>
        <v>1636.1100000000001</v>
      </c>
      <c r="F891" s="18">
        <f t="shared" si="272"/>
        <v>1533.29</v>
      </c>
      <c r="G891" s="18">
        <f t="shared" si="272"/>
        <v>1405.5600000000002</v>
      </c>
      <c r="H891" s="19">
        <f t="shared" si="272"/>
        <v>1265.1100000000001</v>
      </c>
    </row>
    <row r="892" spans="1:8" hidden="1" x14ac:dyDescent="0.15">
      <c r="A892" s="3">
        <v>60</v>
      </c>
      <c r="B892" s="5"/>
      <c r="C892" s="18"/>
      <c r="D892" s="18">
        <f t="shared" ref="D892:H892" si="273">+D820*$L$2</f>
        <v>1723.5600000000002</v>
      </c>
      <c r="E892" s="18">
        <f t="shared" si="273"/>
        <v>1689.1100000000001</v>
      </c>
      <c r="F892" s="18">
        <f t="shared" si="273"/>
        <v>1578.3400000000001</v>
      </c>
      <c r="G892" s="18">
        <f t="shared" si="273"/>
        <v>1451.67</v>
      </c>
      <c r="H892" s="19">
        <f t="shared" si="273"/>
        <v>1314.4</v>
      </c>
    </row>
    <row r="893" spans="1:8" hidden="1" x14ac:dyDescent="0.15">
      <c r="A893" s="3">
        <v>61</v>
      </c>
      <c r="B893" s="5"/>
      <c r="C893" s="18"/>
      <c r="D893" s="18">
        <f t="shared" ref="D893:H893" si="274">+D821*$L$2</f>
        <v>1789.2800000000002</v>
      </c>
      <c r="E893" s="18">
        <f t="shared" si="274"/>
        <v>1753.24</v>
      </c>
      <c r="F893" s="18">
        <f t="shared" si="274"/>
        <v>1646.71</v>
      </c>
      <c r="G893" s="18">
        <f t="shared" si="274"/>
        <v>1506.79</v>
      </c>
      <c r="H893" s="19">
        <f t="shared" si="274"/>
        <v>1363.16</v>
      </c>
    </row>
    <row r="894" spans="1:8" hidden="1" x14ac:dyDescent="0.15">
      <c r="A894" s="3">
        <v>62</v>
      </c>
      <c r="B894" s="5"/>
      <c r="C894" s="18"/>
      <c r="D894" s="18">
        <f t="shared" ref="D894:H894" si="275">+D822*$L$2</f>
        <v>1869.8400000000001</v>
      </c>
      <c r="E894" s="18">
        <f t="shared" si="275"/>
        <v>1832.21</v>
      </c>
      <c r="F894" s="18">
        <f t="shared" si="275"/>
        <v>1727.27</v>
      </c>
      <c r="G894" s="18">
        <f t="shared" si="275"/>
        <v>1574.63</v>
      </c>
      <c r="H894" s="19">
        <f t="shared" si="275"/>
        <v>1425.17</v>
      </c>
    </row>
    <row r="895" spans="1:8" hidden="1" x14ac:dyDescent="0.15">
      <c r="A895" s="3">
        <v>63</v>
      </c>
      <c r="B895" s="5"/>
      <c r="C895" s="18"/>
      <c r="D895" s="18">
        <f t="shared" ref="D895:H895" si="276">+D823*$L$2</f>
        <v>1965.7700000000002</v>
      </c>
      <c r="E895" s="18">
        <f t="shared" si="276"/>
        <v>1926.5500000000002</v>
      </c>
      <c r="F895" s="18">
        <f t="shared" si="276"/>
        <v>1815.7800000000002</v>
      </c>
      <c r="G895" s="18">
        <f t="shared" si="276"/>
        <v>1655.72</v>
      </c>
      <c r="H895" s="19">
        <f t="shared" si="276"/>
        <v>1498.3100000000002</v>
      </c>
    </row>
    <row r="896" spans="1:8" hidden="1" x14ac:dyDescent="0.15">
      <c r="A896" s="3">
        <v>64</v>
      </c>
      <c r="B896" s="5"/>
      <c r="C896" s="18"/>
      <c r="D896" s="18">
        <f t="shared" ref="D896:H896" si="277">+D824*$L$2</f>
        <v>2079.19</v>
      </c>
      <c r="E896" s="18">
        <f t="shared" si="277"/>
        <v>2037.8500000000001</v>
      </c>
      <c r="F896" s="18">
        <f t="shared" si="277"/>
        <v>1920.72</v>
      </c>
      <c r="G896" s="18">
        <f t="shared" si="277"/>
        <v>1751.1200000000001</v>
      </c>
      <c r="H896" s="19">
        <f t="shared" si="277"/>
        <v>1584.7</v>
      </c>
    </row>
    <row r="897" spans="1:8" hidden="1" x14ac:dyDescent="0.15">
      <c r="A897" s="3">
        <v>65</v>
      </c>
      <c r="B897" s="5"/>
      <c r="C897" s="18"/>
      <c r="D897" s="18">
        <f t="shared" ref="D897:H897" si="278">+D825*$L$2</f>
        <v>2214.87</v>
      </c>
      <c r="E897" s="18">
        <f t="shared" si="278"/>
        <v>2170.35</v>
      </c>
      <c r="F897" s="18">
        <f t="shared" si="278"/>
        <v>2045.8000000000002</v>
      </c>
      <c r="G897" s="18">
        <f t="shared" si="278"/>
        <v>1865.0700000000002</v>
      </c>
      <c r="H897" s="19">
        <f t="shared" si="278"/>
        <v>1702.89</v>
      </c>
    </row>
    <row r="898" spans="1:8" hidden="1" x14ac:dyDescent="0.15">
      <c r="A898" s="3">
        <v>66</v>
      </c>
      <c r="B898" s="5"/>
      <c r="C898" s="18"/>
      <c r="D898" s="18">
        <f t="shared" ref="D898:H898" si="279">+D826*$L$2</f>
        <v>2374.9300000000003</v>
      </c>
      <c r="E898" s="18">
        <f t="shared" si="279"/>
        <v>2327.23</v>
      </c>
      <c r="F898" s="18">
        <f t="shared" si="279"/>
        <v>2193.67</v>
      </c>
      <c r="G898" s="18">
        <f t="shared" si="279"/>
        <v>2000.22</v>
      </c>
      <c r="H898" s="19">
        <f t="shared" si="279"/>
        <v>1839.1000000000001</v>
      </c>
    </row>
    <row r="899" spans="1:8" hidden="1" x14ac:dyDescent="0.15">
      <c r="A899" s="3">
        <v>67</v>
      </c>
      <c r="B899" s="5"/>
      <c r="C899" s="18"/>
      <c r="D899" s="18">
        <f t="shared" ref="D899:H899" si="280">+D827*$L$2</f>
        <v>2564.67</v>
      </c>
      <c r="E899" s="18">
        <f t="shared" si="280"/>
        <v>2512.73</v>
      </c>
      <c r="F899" s="18">
        <f t="shared" si="280"/>
        <v>2368.04</v>
      </c>
      <c r="G899" s="18">
        <f t="shared" si="280"/>
        <v>2159.2200000000003</v>
      </c>
      <c r="H899" s="19">
        <f t="shared" si="280"/>
        <v>1987.5</v>
      </c>
    </row>
    <row r="900" spans="1:8" hidden="1" x14ac:dyDescent="0.15">
      <c r="A900" s="3">
        <v>68</v>
      </c>
      <c r="B900" s="5"/>
      <c r="C900" s="18"/>
      <c r="D900" s="18">
        <f t="shared" ref="D900:H900" si="281">+D828*$L$2</f>
        <v>2782.5</v>
      </c>
      <c r="E900" s="18">
        <f t="shared" si="281"/>
        <v>2726.8500000000004</v>
      </c>
      <c r="F900" s="18">
        <f t="shared" si="281"/>
        <v>2569.44</v>
      </c>
      <c r="G900" s="18">
        <f t="shared" si="281"/>
        <v>2342.6</v>
      </c>
      <c r="H900" s="19">
        <f t="shared" si="281"/>
        <v>2155.5100000000002</v>
      </c>
    </row>
    <row r="901" spans="1:8" hidden="1" x14ac:dyDescent="0.15">
      <c r="A901" s="3">
        <v>69</v>
      </c>
      <c r="B901" s="5"/>
      <c r="C901" s="18"/>
      <c r="D901" s="18">
        <f t="shared" ref="D901:H901" si="282">+D829*$L$2</f>
        <v>3036.3700000000003</v>
      </c>
      <c r="E901" s="18">
        <f t="shared" si="282"/>
        <v>2974.8900000000003</v>
      </c>
      <c r="F901" s="18">
        <f t="shared" si="282"/>
        <v>2803.7000000000003</v>
      </c>
      <c r="G901" s="18">
        <f t="shared" si="282"/>
        <v>2556.7200000000003</v>
      </c>
      <c r="H901" s="19">
        <f t="shared" si="282"/>
        <v>2353.73</v>
      </c>
    </row>
    <row r="902" spans="1:8" hidden="1" x14ac:dyDescent="0.15">
      <c r="A902" s="3">
        <v>70</v>
      </c>
      <c r="B902" s="5"/>
      <c r="C902" s="18"/>
      <c r="D902" s="18">
        <f t="shared" ref="D902:H902" si="283">+D830*$L$2</f>
        <v>3330.52</v>
      </c>
      <c r="E902" s="18">
        <f t="shared" si="283"/>
        <v>3263.21</v>
      </c>
      <c r="F902" s="18">
        <f t="shared" si="283"/>
        <v>3049.6200000000003</v>
      </c>
      <c r="G902" s="18">
        <f t="shared" si="283"/>
        <v>2804.76</v>
      </c>
      <c r="H902" s="19">
        <f t="shared" si="283"/>
        <v>2619.2600000000002</v>
      </c>
    </row>
    <row r="903" spans="1:8" hidden="1" x14ac:dyDescent="0.15">
      <c r="A903" s="3">
        <v>71</v>
      </c>
      <c r="B903" s="5"/>
      <c r="C903" s="18"/>
      <c r="D903" s="18">
        <f t="shared" ref="D903:H903" si="284">+D831*$L$2</f>
        <v>3667.6000000000004</v>
      </c>
      <c r="E903" s="18">
        <f t="shared" si="284"/>
        <v>3593.9300000000003</v>
      </c>
      <c r="F903" s="18">
        <f t="shared" si="284"/>
        <v>3387.23</v>
      </c>
      <c r="G903" s="18">
        <f t="shared" si="284"/>
        <v>3087.78</v>
      </c>
      <c r="H903" s="19">
        <f t="shared" si="284"/>
        <v>2883.73</v>
      </c>
    </row>
    <row r="904" spans="1:8" hidden="1" x14ac:dyDescent="0.15">
      <c r="A904" s="3">
        <v>72</v>
      </c>
      <c r="B904" s="5"/>
      <c r="C904" s="18"/>
      <c r="D904" s="18">
        <f t="shared" ref="D904:H904" si="285">+D832*$L$2</f>
        <v>4057.6800000000003</v>
      </c>
      <c r="E904" s="18">
        <f t="shared" si="285"/>
        <v>3975.53</v>
      </c>
      <c r="F904" s="18">
        <f t="shared" si="285"/>
        <v>3747.63</v>
      </c>
      <c r="G904" s="18">
        <f t="shared" si="285"/>
        <v>3416.9100000000003</v>
      </c>
      <c r="H904" s="19">
        <f t="shared" si="285"/>
        <v>3192.7200000000003</v>
      </c>
    </row>
    <row r="905" spans="1:8" hidden="1" x14ac:dyDescent="0.15">
      <c r="A905" s="3">
        <v>73</v>
      </c>
      <c r="B905" s="5"/>
      <c r="C905" s="18"/>
      <c r="D905" s="18">
        <f t="shared" ref="D905:H905" si="286">+D833*$L$2</f>
        <v>4506.59</v>
      </c>
      <c r="E905" s="18">
        <f t="shared" si="286"/>
        <v>4415.43</v>
      </c>
      <c r="F905" s="18">
        <f t="shared" si="286"/>
        <v>4162.09</v>
      </c>
      <c r="G905" s="18">
        <f t="shared" si="286"/>
        <v>3794.8</v>
      </c>
      <c r="H905" s="19">
        <f t="shared" si="286"/>
        <v>3543.5800000000004</v>
      </c>
    </row>
    <row r="906" spans="1:8" hidden="1" x14ac:dyDescent="0.15">
      <c r="A906" s="3">
        <v>74</v>
      </c>
      <c r="B906" s="5"/>
      <c r="C906" s="18"/>
      <c r="D906" s="18">
        <f t="shared" ref="D906:H906" si="287">+D834*$L$2</f>
        <v>5024.4000000000005</v>
      </c>
      <c r="E906" s="18">
        <f t="shared" si="287"/>
        <v>4923.7</v>
      </c>
      <c r="F906" s="18">
        <f t="shared" si="287"/>
        <v>4640.1500000000005</v>
      </c>
      <c r="G906" s="18">
        <f t="shared" si="287"/>
        <v>4230.46</v>
      </c>
      <c r="H906" s="19">
        <f t="shared" si="287"/>
        <v>3952.21</v>
      </c>
    </row>
    <row r="907" spans="1:8" hidden="1" x14ac:dyDescent="0.15">
      <c r="A907" s="3">
        <v>75</v>
      </c>
      <c r="B907" s="5"/>
      <c r="C907" s="18"/>
      <c r="D907" s="18">
        <f t="shared" ref="D907:H907" si="288">+D835*$L$2</f>
        <v>5618</v>
      </c>
      <c r="E907" s="18">
        <f t="shared" si="288"/>
        <v>5504.58</v>
      </c>
      <c r="F907" s="18">
        <f t="shared" si="288"/>
        <v>5166.4400000000005</v>
      </c>
      <c r="G907" s="18">
        <f t="shared" si="288"/>
        <v>4730.25</v>
      </c>
      <c r="H907" s="19">
        <f t="shared" si="288"/>
        <v>4446.17</v>
      </c>
    </row>
    <row r="908" spans="1:8" hidden="1" x14ac:dyDescent="0.15">
      <c r="A908" s="3">
        <v>76</v>
      </c>
      <c r="B908" s="5"/>
      <c r="C908" s="18"/>
      <c r="D908" s="18">
        <f t="shared" ref="D908:H908" si="289">+D836*$L$2</f>
        <v>6300.1100000000006</v>
      </c>
      <c r="E908" s="18">
        <f t="shared" si="289"/>
        <v>6172.9100000000008</v>
      </c>
      <c r="F908" s="18">
        <f t="shared" si="289"/>
        <v>5813.5700000000006</v>
      </c>
      <c r="G908" s="18">
        <f t="shared" si="289"/>
        <v>5304.2400000000007</v>
      </c>
      <c r="H908" s="19">
        <f t="shared" si="289"/>
        <v>4985.71</v>
      </c>
    </row>
    <row r="909" spans="1:8" hidden="1" x14ac:dyDescent="0.15">
      <c r="A909" s="3">
        <v>77</v>
      </c>
      <c r="B909" s="5"/>
      <c r="C909" s="18"/>
      <c r="D909" s="18">
        <f t="shared" ref="D909:H909" si="290">+D837*$L$2</f>
        <v>7075.5</v>
      </c>
      <c r="E909" s="18">
        <f t="shared" si="290"/>
        <v>6932.93</v>
      </c>
      <c r="F909" s="18">
        <f t="shared" si="290"/>
        <v>6533.84</v>
      </c>
      <c r="G909" s="18">
        <f t="shared" si="290"/>
        <v>5957.7300000000005</v>
      </c>
      <c r="H909" s="19">
        <f t="shared" si="290"/>
        <v>5599.4500000000007</v>
      </c>
    </row>
    <row r="910" spans="1:8" hidden="1" x14ac:dyDescent="0.15">
      <c r="A910" s="3">
        <v>78</v>
      </c>
      <c r="B910" s="5"/>
      <c r="C910" s="18"/>
      <c r="D910" s="18">
        <f t="shared" ref="D910:H910" si="291">+D838*$L$2</f>
        <v>7950</v>
      </c>
      <c r="E910" s="18">
        <f t="shared" si="291"/>
        <v>7789.9400000000005</v>
      </c>
      <c r="F910" s="18">
        <f t="shared" si="291"/>
        <v>7342.09</v>
      </c>
      <c r="G910" s="18">
        <f t="shared" si="291"/>
        <v>6693.9000000000005</v>
      </c>
      <c r="H910" s="19">
        <f t="shared" si="291"/>
        <v>6291.1</v>
      </c>
    </row>
    <row r="911" spans="1:8" hidden="1" x14ac:dyDescent="0.15">
      <c r="A911" s="3">
        <v>79</v>
      </c>
      <c r="B911" s="5"/>
      <c r="C911" s="18"/>
      <c r="D911" s="18">
        <f t="shared" ref="D911:H911" si="292">+D839*$L$2</f>
        <v>8932.6200000000008</v>
      </c>
      <c r="E911" s="18">
        <f t="shared" si="292"/>
        <v>8752.42</v>
      </c>
      <c r="F911" s="18">
        <f t="shared" si="292"/>
        <v>8249.4500000000007</v>
      </c>
      <c r="G911" s="18">
        <f t="shared" si="292"/>
        <v>7520.7000000000007</v>
      </c>
      <c r="H911" s="19">
        <f t="shared" si="292"/>
        <v>7069.14</v>
      </c>
    </row>
    <row r="912" spans="1:8" hidden="1" x14ac:dyDescent="0.15">
      <c r="A912" s="3">
        <v>80</v>
      </c>
      <c r="B912" s="30" t="s">
        <v>85</v>
      </c>
      <c r="C912" s="18"/>
      <c r="D912" s="18">
        <f t="shared" ref="D912:H912" si="293">+D840*$L$2</f>
        <v>10108.16</v>
      </c>
      <c r="E912" s="18">
        <f t="shared" si="293"/>
        <v>9904.11</v>
      </c>
      <c r="F912" s="18">
        <f t="shared" si="293"/>
        <v>9334.36</v>
      </c>
      <c r="G912" s="18">
        <f t="shared" si="293"/>
        <v>8511.27</v>
      </c>
      <c r="H912" s="19">
        <f t="shared" si="293"/>
        <v>7998.76</v>
      </c>
    </row>
    <row r="913" spans="1:8" hidden="1" x14ac:dyDescent="0.15">
      <c r="A913" s="3">
        <v>1</v>
      </c>
      <c r="B913" s="5" t="s">
        <v>13</v>
      </c>
      <c r="C913" s="18">
        <f t="shared" ref="C913:H913" si="294">+C841*$L$2</f>
        <v>320.12</v>
      </c>
      <c r="D913" s="18">
        <f t="shared" si="294"/>
        <v>298.39000000000004</v>
      </c>
      <c r="E913" s="18">
        <f t="shared" si="294"/>
        <v>292.03000000000003</v>
      </c>
      <c r="F913" s="18">
        <f t="shared" si="294"/>
        <v>275.60000000000002</v>
      </c>
      <c r="G913" s="18">
        <f t="shared" si="294"/>
        <v>251.22</v>
      </c>
      <c r="H913" s="19">
        <f t="shared" si="294"/>
        <v>148.4</v>
      </c>
    </row>
    <row r="914" spans="1:8" hidden="1" x14ac:dyDescent="0.15">
      <c r="A914" s="3">
        <v>2</v>
      </c>
      <c r="B914" s="5" t="s">
        <v>1</v>
      </c>
      <c r="C914" s="18">
        <f t="shared" ref="C914:H914" si="295">+C842*$L$2</f>
        <v>525.23</v>
      </c>
      <c r="D914" s="18">
        <f t="shared" si="295"/>
        <v>502.97</v>
      </c>
      <c r="E914" s="18">
        <f t="shared" si="295"/>
        <v>492.90000000000003</v>
      </c>
      <c r="F914" s="18">
        <f t="shared" si="295"/>
        <v>464.81</v>
      </c>
      <c r="G914" s="18">
        <f t="shared" si="295"/>
        <v>424</v>
      </c>
      <c r="H914" s="19">
        <f t="shared" si="295"/>
        <v>220.48000000000002</v>
      </c>
    </row>
    <row r="915" spans="1:8" hidden="1" x14ac:dyDescent="0.15">
      <c r="A915" s="3">
        <v>3</v>
      </c>
      <c r="B915" s="5" t="s">
        <v>14</v>
      </c>
      <c r="C915" s="18">
        <f t="shared" ref="C915:H915" si="296">+C843*$L$2</f>
        <v>769.56000000000006</v>
      </c>
      <c r="D915" s="18">
        <f t="shared" si="296"/>
        <v>738.29000000000008</v>
      </c>
      <c r="E915" s="18">
        <f t="shared" si="296"/>
        <v>722.92000000000007</v>
      </c>
      <c r="F915" s="18">
        <f t="shared" si="296"/>
        <v>681.05000000000007</v>
      </c>
      <c r="G915" s="18">
        <f t="shared" si="296"/>
        <v>621.69000000000005</v>
      </c>
      <c r="H915" s="19">
        <f t="shared" si="296"/>
        <v>316.41000000000003</v>
      </c>
    </row>
    <row r="916" spans="1:8" hidden="1" x14ac:dyDescent="0.15">
      <c r="A916" s="3">
        <v>1</v>
      </c>
      <c r="B916" s="5" t="s">
        <v>3</v>
      </c>
      <c r="C916" s="18">
        <f t="shared" ref="C916:H916" si="297">+C844*$L$2</f>
        <v>119.25</v>
      </c>
      <c r="D916" s="18">
        <f t="shared" si="297"/>
        <v>119.25</v>
      </c>
      <c r="E916" s="18">
        <f t="shared" si="297"/>
        <v>119.25</v>
      </c>
      <c r="F916" s="18">
        <f t="shared" si="297"/>
        <v>119.25</v>
      </c>
      <c r="G916" s="18">
        <f t="shared" si="297"/>
        <v>119.25</v>
      </c>
      <c r="H916" s="19">
        <f t="shared" si="297"/>
        <v>119.25</v>
      </c>
    </row>
    <row r="917" spans="1:8" ht="14" hidden="1" thickBot="1" x14ac:dyDescent="0.2">
      <c r="A917" s="9">
        <v>1</v>
      </c>
      <c r="B917" s="10" t="s">
        <v>2</v>
      </c>
      <c r="C917" s="25">
        <f t="shared" ref="C917:H917" si="298">+C845*$L$2</f>
        <v>132.5</v>
      </c>
      <c r="D917" s="25">
        <f t="shared" si="298"/>
        <v>159</v>
      </c>
      <c r="E917" s="25">
        <f t="shared" si="298"/>
        <v>159</v>
      </c>
      <c r="F917" s="25">
        <f t="shared" si="298"/>
        <v>159</v>
      </c>
      <c r="G917" s="25">
        <f t="shared" si="298"/>
        <v>159</v>
      </c>
      <c r="H917" s="26">
        <f t="shared" si="298"/>
        <v>159</v>
      </c>
    </row>
    <row r="918" spans="1:8" ht="14" hidden="1" thickBot="1" x14ac:dyDescent="0.2"/>
    <row r="919" spans="1:8" ht="18" hidden="1" x14ac:dyDescent="0.2">
      <c r="A919" s="280" t="s">
        <v>86</v>
      </c>
      <c r="B919" s="281"/>
      <c r="C919" s="281"/>
      <c r="D919" s="281"/>
      <c r="E919" s="281"/>
      <c r="F919" s="281"/>
      <c r="G919" s="281"/>
      <c r="H919" s="282"/>
    </row>
    <row r="920" spans="1:8" ht="18" hidden="1" x14ac:dyDescent="0.2">
      <c r="A920" s="277" t="s">
        <v>120</v>
      </c>
      <c r="B920" s="278"/>
      <c r="C920" s="278"/>
      <c r="D920" s="278"/>
      <c r="E920" s="278"/>
      <c r="F920" s="278"/>
      <c r="G920" s="278"/>
      <c r="H920" s="279"/>
    </row>
    <row r="921" spans="1:8" hidden="1" x14ac:dyDescent="0.15">
      <c r="A921" s="275" t="s">
        <v>0</v>
      </c>
      <c r="B921" s="276"/>
      <c r="C921" s="283"/>
      <c r="D921" s="283"/>
      <c r="E921" s="283"/>
      <c r="F921" s="283"/>
      <c r="G921" s="283"/>
      <c r="H921" s="12"/>
    </row>
    <row r="922" spans="1:8" hidden="1" x14ac:dyDescent="0.15">
      <c r="A922" s="3" t="s">
        <v>4</v>
      </c>
      <c r="B922" s="4" t="s">
        <v>4</v>
      </c>
      <c r="C922" s="15" t="s">
        <v>18</v>
      </c>
      <c r="D922" s="15" t="s">
        <v>19</v>
      </c>
      <c r="E922" s="15" t="s">
        <v>20</v>
      </c>
      <c r="F922" s="15" t="s">
        <v>21</v>
      </c>
      <c r="G922" s="15" t="s">
        <v>22</v>
      </c>
      <c r="H922" s="12" t="s">
        <v>23</v>
      </c>
    </row>
    <row r="923" spans="1:8" ht="14" hidden="1" x14ac:dyDescent="0.15">
      <c r="A923" s="3">
        <v>18</v>
      </c>
      <c r="B923" s="5" t="s">
        <v>78</v>
      </c>
      <c r="C923" s="18"/>
      <c r="D923" s="105">
        <f>D6*$L$3</f>
        <v>2031.15</v>
      </c>
      <c r="E923" s="105">
        <f t="shared" ref="E923:H923" si="299">E6*$L$3</f>
        <v>1390.95</v>
      </c>
      <c r="F923" s="105">
        <f t="shared" si="299"/>
        <v>1001.825</v>
      </c>
      <c r="G923" s="105">
        <f t="shared" si="299"/>
        <v>709.77500000000009</v>
      </c>
      <c r="H923" s="105">
        <f t="shared" si="299"/>
        <v>542.57500000000005</v>
      </c>
    </row>
    <row r="924" spans="1:8" ht="14" hidden="1" x14ac:dyDescent="0.15">
      <c r="A924" s="3">
        <v>25</v>
      </c>
      <c r="B924" s="5" t="s">
        <v>5</v>
      </c>
      <c r="C924" s="18"/>
      <c r="D924" s="105">
        <f t="shared" ref="D924:H951" si="300">D7*$L$3</f>
        <v>2127.9500000000003</v>
      </c>
      <c r="E924" s="105">
        <f t="shared" si="300"/>
        <v>1544.4</v>
      </c>
      <c r="F924" s="105">
        <f t="shared" si="300"/>
        <v>1113.2</v>
      </c>
      <c r="G924" s="105">
        <f t="shared" si="300"/>
        <v>779.07500000000005</v>
      </c>
      <c r="H924" s="105">
        <f t="shared" si="300"/>
        <v>598.40000000000009</v>
      </c>
    </row>
    <row r="925" spans="1:8" ht="14" hidden="1" x14ac:dyDescent="0.15">
      <c r="A925" s="3">
        <v>30</v>
      </c>
      <c r="B925" s="5" t="s">
        <v>6</v>
      </c>
      <c r="C925" s="18"/>
      <c r="D925" s="105">
        <f t="shared" si="300"/>
        <v>2225.8500000000004</v>
      </c>
      <c r="E925" s="105">
        <f t="shared" si="300"/>
        <v>1655.2250000000001</v>
      </c>
      <c r="F925" s="105">
        <f t="shared" si="300"/>
        <v>1238.6000000000001</v>
      </c>
      <c r="G925" s="105">
        <f t="shared" si="300"/>
        <v>946.55000000000007</v>
      </c>
      <c r="H925" s="105">
        <f t="shared" si="300"/>
        <v>724.07500000000005</v>
      </c>
    </row>
    <row r="926" spans="1:8" ht="14" hidden="1" x14ac:dyDescent="0.15">
      <c r="A926" s="3">
        <v>35</v>
      </c>
      <c r="B926" s="5" t="s">
        <v>7</v>
      </c>
      <c r="C926" s="18"/>
      <c r="D926" s="105">
        <f t="shared" si="300"/>
        <v>2490.4</v>
      </c>
      <c r="E926" s="105">
        <f t="shared" si="300"/>
        <v>1850.2</v>
      </c>
      <c r="F926" s="105">
        <f t="shared" si="300"/>
        <v>1390.95</v>
      </c>
      <c r="G926" s="105">
        <f t="shared" si="300"/>
        <v>1057.6500000000001</v>
      </c>
      <c r="H926" s="105">
        <f t="shared" si="300"/>
        <v>807.40000000000009</v>
      </c>
    </row>
    <row r="927" spans="1:8" ht="14" hidden="1" x14ac:dyDescent="0.15">
      <c r="A927" s="3">
        <v>40</v>
      </c>
      <c r="B927" s="5" t="s">
        <v>8</v>
      </c>
      <c r="C927" s="18"/>
      <c r="D927" s="105">
        <f t="shared" si="300"/>
        <v>2893.0000000000005</v>
      </c>
      <c r="E927" s="105">
        <f t="shared" si="300"/>
        <v>2031.15</v>
      </c>
      <c r="F927" s="105">
        <f t="shared" si="300"/>
        <v>1544.4</v>
      </c>
      <c r="G927" s="105">
        <f t="shared" si="300"/>
        <v>1168.75</v>
      </c>
      <c r="H927" s="105">
        <f t="shared" si="300"/>
        <v>890.45</v>
      </c>
    </row>
    <row r="928" spans="1:8" ht="14" hidden="1" x14ac:dyDescent="0.15">
      <c r="A928" s="3">
        <v>45</v>
      </c>
      <c r="B928" s="5" t="s">
        <v>9</v>
      </c>
      <c r="C928" s="18"/>
      <c r="D928" s="105">
        <f t="shared" si="300"/>
        <v>3227.4</v>
      </c>
      <c r="E928" s="105">
        <f t="shared" si="300"/>
        <v>2267.65</v>
      </c>
      <c r="F928" s="105">
        <f t="shared" si="300"/>
        <v>1724.8000000000002</v>
      </c>
      <c r="G928" s="105">
        <f t="shared" si="300"/>
        <v>1307.9000000000001</v>
      </c>
      <c r="H928" s="105">
        <f t="shared" si="300"/>
        <v>1001.825</v>
      </c>
    </row>
    <row r="929" spans="1:8" ht="14" hidden="1" x14ac:dyDescent="0.15">
      <c r="A929" s="3">
        <v>50</v>
      </c>
      <c r="B929" s="5" t="s">
        <v>10</v>
      </c>
      <c r="C929" s="18"/>
      <c r="D929" s="105">
        <f t="shared" si="300"/>
        <v>4214.6500000000005</v>
      </c>
      <c r="E929" s="105">
        <f t="shared" si="300"/>
        <v>2990.9</v>
      </c>
      <c r="F929" s="105">
        <f t="shared" si="300"/>
        <v>2267.65</v>
      </c>
      <c r="G929" s="105">
        <f t="shared" si="300"/>
        <v>1864.5000000000002</v>
      </c>
      <c r="H929" s="105">
        <f t="shared" si="300"/>
        <v>1433.575</v>
      </c>
    </row>
    <row r="930" spans="1:8" ht="14" hidden="1" x14ac:dyDescent="0.15">
      <c r="A930" s="3">
        <v>55</v>
      </c>
      <c r="B930" s="5" t="s">
        <v>11</v>
      </c>
      <c r="C930" s="18"/>
      <c r="D930" s="105">
        <f t="shared" si="300"/>
        <v>4492.6750000000002</v>
      </c>
      <c r="E930" s="105">
        <f t="shared" si="300"/>
        <v>3185.3250000000003</v>
      </c>
      <c r="F930" s="105">
        <f t="shared" si="300"/>
        <v>2420.2750000000001</v>
      </c>
      <c r="G930" s="105">
        <f t="shared" si="300"/>
        <v>1989.0750000000003</v>
      </c>
      <c r="H930" s="105">
        <f t="shared" si="300"/>
        <v>1516.3500000000001</v>
      </c>
    </row>
    <row r="931" spans="1:8" ht="14" hidden="1" x14ac:dyDescent="0.15">
      <c r="A931" s="3">
        <v>60</v>
      </c>
      <c r="B931" s="5"/>
      <c r="C931" s="18"/>
      <c r="D931" s="105">
        <f t="shared" si="300"/>
        <v>4882.3500000000004</v>
      </c>
      <c r="E931" s="105">
        <f t="shared" si="300"/>
        <v>3463.9</v>
      </c>
      <c r="F931" s="105">
        <f t="shared" si="300"/>
        <v>2754.125</v>
      </c>
      <c r="G931" s="105">
        <f t="shared" si="300"/>
        <v>2365</v>
      </c>
      <c r="H931" s="105">
        <f t="shared" si="300"/>
        <v>1905.4750000000001</v>
      </c>
    </row>
    <row r="932" spans="1:8" ht="14" hidden="1" x14ac:dyDescent="0.15">
      <c r="A932" s="3">
        <v>61</v>
      </c>
      <c r="B932" s="5"/>
      <c r="C932" s="18"/>
      <c r="D932" s="105">
        <f t="shared" si="300"/>
        <v>5243.7000000000007</v>
      </c>
      <c r="E932" s="105">
        <f t="shared" si="300"/>
        <v>3714.4250000000002</v>
      </c>
      <c r="F932" s="105">
        <f t="shared" si="300"/>
        <v>2949.1000000000004</v>
      </c>
      <c r="G932" s="105">
        <f t="shared" si="300"/>
        <v>2545.9500000000003</v>
      </c>
      <c r="H932" s="105">
        <f t="shared" si="300"/>
        <v>2045.1750000000002</v>
      </c>
    </row>
    <row r="933" spans="1:8" ht="14" hidden="1" x14ac:dyDescent="0.15">
      <c r="A933" s="3">
        <v>62</v>
      </c>
      <c r="B933" s="5"/>
      <c r="C933" s="18"/>
      <c r="D933" s="105">
        <f t="shared" si="300"/>
        <v>5744.4750000000004</v>
      </c>
      <c r="E933" s="105">
        <f t="shared" si="300"/>
        <v>4062.0250000000005</v>
      </c>
      <c r="F933" s="105">
        <f t="shared" si="300"/>
        <v>3227.4</v>
      </c>
      <c r="G933" s="105">
        <f t="shared" si="300"/>
        <v>2781.625</v>
      </c>
      <c r="H933" s="105">
        <f t="shared" si="300"/>
        <v>2239.3250000000003</v>
      </c>
    </row>
    <row r="934" spans="1:8" ht="14" hidden="1" x14ac:dyDescent="0.15">
      <c r="A934" s="3">
        <v>63</v>
      </c>
      <c r="B934" s="5"/>
      <c r="C934" s="18"/>
      <c r="D934" s="105">
        <f t="shared" si="300"/>
        <v>6106.3750000000009</v>
      </c>
      <c r="E934" s="105">
        <f t="shared" si="300"/>
        <v>4325.75</v>
      </c>
      <c r="F934" s="105">
        <f t="shared" si="300"/>
        <v>3436.1250000000005</v>
      </c>
      <c r="G934" s="105">
        <f t="shared" si="300"/>
        <v>2963.1250000000005</v>
      </c>
      <c r="H934" s="105">
        <f t="shared" si="300"/>
        <v>2378.4750000000004</v>
      </c>
    </row>
    <row r="935" spans="1:8" ht="14" hidden="1" x14ac:dyDescent="0.15">
      <c r="A935" s="3">
        <v>64</v>
      </c>
      <c r="B935" s="5"/>
      <c r="C935" s="18"/>
      <c r="D935" s="105">
        <f t="shared" si="300"/>
        <v>6607.1500000000005</v>
      </c>
      <c r="E935" s="105">
        <f t="shared" si="300"/>
        <v>4673.9000000000005</v>
      </c>
      <c r="F935" s="105">
        <f t="shared" si="300"/>
        <v>3714.4250000000002</v>
      </c>
      <c r="G935" s="105">
        <f t="shared" si="300"/>
        <v>3199.6250000000005</v>
      </c>
      <c r="H935" s="105">
        <f t="shared" si="300"/>
        <v>2573.7250000000004</v>
      </c>
    </row>
    <row r="936" spans="1:8" ht="14" hidden="1" x14ac:dyDescent="0.15">
      <c r="A936" s="3">
        <v>65</v>
      </c>
      <c r="B936" s="5"/>
      <c r="C936" s="18"/>
      <c r="D936" s="105">
        <f t="shared" si="300"/>
        <v>8638.3000000000011</v>
      </c>
      <c r="E936" s="105">
        <f t="shared" si="300"/>
        <v>6106.3750000000009</v>
      </c>
      <c r="F936" s="105">
        <f t="shared" si="300"/>
        <v>4701.6750000000002</v>
      </c>
      <c r="G936" s="105">
        <f t="shared" si="300"/>
        <v>4270.4750000000004</v>
      </c>
      <c r="H936" s="105">
        <f t="shared" si="300"/>
        <v>3630.2750000000001</v>
      </c>
    </row>
    <row r="937" spans="1:8" ht="14" hidden="1" x14ac:dyDescent="0.15">
      <c r="A937" s="3">
        <v>66</v>
      </c>
      <c r="B937" s="5"/>
      <c r="C937" s="18"/>
      <c r="D937" s="105">
        <f t="shared" si="300"/>
        <v>10042.725</v>
      </c>
      <c r="E937" s="105">
        <f t="shared" si="300"/>
        <v>7094.1750000000002</v>
      </c>
      <c r="F937" s="105">
        <f t="shared" si="300"/>
        <v>5466.4500000000007</v>
      </c>
      <c r="G937" s="105">
        <f t="shared" si="300"/>
        <v>4966.2250000000004</v>
      </c>
      <c r="H937" s="105">
        <f t="shared" si="300"/>
        <v>4214.6500000000005</v>
      </c>
    </row>
    <row r="938" spans="1:8" ht="14" hidden="1" x14ac:dyDescent="0.15">
      <c r="A938" s="3">
        <v>67</v>
      </c>
      <c r="B938" s="5"/>
      <c r="C938" s="18"/>
      <c r="D938" s="105">
        <f t="shared" si="300"/>
        <v>10960.95</v>
      </c>
      <c r="E938" s="105">
        <f t="shared" si="300"/>
        <v>7747.85</v>
      </c>
      <c r="F938" s="105">
        <f t="shared" si="300"/>
        <v>5966.9500000000007</v>
      </c>
      <c r="G938" s="105">
        <f t="shared" si="300"/>
        <v>5424.9250000000002</v>
      </c>
      <c r="H938" s="105">
        <f t="shared" si="300"/>
        <v>4604.3250000000007</v>
      </c>
    </row>
    <row r="939" spans="1:8" ht="14" hidden="1" x14ac:dyDescent="0.15">
      <c r="A939" s="3">
        <v>68</v>
      </c>
      <c r="B939" s="5"/>
      <c r="C939" s="18"/>
      <c r="D939" s="105">
        <f t="shared" si="300"/>
        <v>12142.900000000001</v>
      </c>
      <c r="E939" s="105">
        <f t="shared" si="300"/>
        <v>8581.9250000000011</v>
      </c>
      <c r="F939" s="105">
        <f t="shared" si="300"/>
        <v>6607.1500000000005</v>
      </c>
      <c r="G939" s="105">
        <f t="shared" si="300"/>
        <v>6009.0250000000005</v>
      </c>
      <c r="H939" s="105">
        <f t="shared" si="300"/>
        <v>5105.1000000000004</v>
      </c>
    </row>
    <row r="940" spans="1:8" ht="14" hidden="1" x14ac:dyDescent="0.15">
      <c r="A940" s="3">
        <v>69</v>
      </c>
      <c r="B940" s="5"/>
      <c r="C940" s="18"/>
      <c r="D940" s="105">
        <f t="shared" si="300"/>
        <v>13353.45</v>
      </c>
      <c r="E940" s="105">
        <f t="shared" si="300"/>
        <v>9430.85</v>
      </c>
      <c r="F940" s="105">
        <f t="shared" si="300"/>
        <v>7274.85</v>
      </c>
      <c r="G940" s="105">
        <f t="shared" si="300"/>
        <v>6607.1500000000005</v>
      </c>
      <c r="H940" s="105">
        <f t="shared" si="300"/>
        <v>5605.3250000000007</v>
      </c>
    </row>
    <row r="941" spans="1:8" ht="14" hidden="1" x14ac:dyDescent="0.15">
      <c r="A941" s="3">
        <v>70</v>
      </c>
      <c r="B941" s="5"/>
      <c r="C941" s="18"/>
      <c r="D941" s="105">
        <f t="shared" si="300"/>
        <v>16440.875</v>
      </c>
      <c r="E941" s="105">
        <f t="shared" si="300"/>
        <v>11488.95</v>
      </c>
      <c r="F941" s="105">
        <f t="shared" si="300"/>
        <v>8554.1500000000015</v>
      </c>
      <c r="G941" s="105">
        <f t="shared" si="300"/>
        <v>7692.0250000000005</v>
      </c>
      <c r="H941" s="105">
        <f t="shared" si="300"/>
        <v>6593.1250000000009</v>
      </c>
    </row>
    <row r="942" spans="1:8" ht="14" hidden="1" x14ac:dyDescent="0.15">
      <c r="A942" s="3">
        <v>71</v>
      </c>
      <c r="B942" s="5"/>
      <c r="C942" s="18"/>
      <c r="D942" s="105">
        <f t="shared" si="300"/>
        <v>17080.800000000003</v>
      </c>
      <c r="E942" s="105">
        <f t="shared" si="300"/>
        <v>11935.000000000002</v>
      </c>
      <c r="F942" s="105">
        <f t="shared" si="300"/>
        <v>8888.5500000000011</v>
      </c>
      <c r="G942" s="105">
        <f t="shared" si="300"/>
        <v>7998.3750000000009</v>
      </c>
      <c r="H942" s="105">
        <f t="shared" si="300"/>
        <v>6857.6750000000002</v>
      </c>
    </row>
    <row r="943" spans="1:8" ht="14" hidden="1" x14ac:dyDescent="0.15">
      <c r="A943" s="3">
        <v>72</v>
      </c>
      <c r="B943" s="5"/>
      <c r="C943" s="18"/>
      <c r="D943" s="105">
        <f t="shared" si="300"/>
        <v>17567.550000000003</v>
      </c>
      <c r="E943" s="105">
        <f t="shared" si="300"/>
        <v>12282.050000000001</v>
      </c>
      <c r="F943" s="105">
        <f t="shared" si="300"/>
        <v>9138.8000000000011</v>
      </c>
      <c r="G943" s="105">
        <f t="shared" si="300"/>
        <v>8220.5750000000007</v>
      </c>
      <c r="H943" s="105">
        <f t="shared" si="300"/>
        <v>7052.3750000000009</v>
      </c>
    </row>
    <row r="944" spans="1:8" ht="14" hidden="1" x14ac:dyDescent="0.15">
      <c r="A944" s="3">
        <v>73</v>
      </c>
      <c r="B944" s="5"/>
      <c r="C944" s="18"/>
      <c r="D944" s="105">
        <f t="shared" si="300"/>
        <v>18207.475000000002</v>
      </c>
      <c r="E944" s="105">
        <f t="shared" si="300"/>
        <v>12727.550000000001</v>
      </c>
      <c r="F944" s="105">
        <f t="shared" si="300"/>
        <v>9472.9250000000011</v>
      </c>
      <c r="G944" s="105">
        <f t="shared" si="300"/>
        <v>8526.375</v>
      </c>
      <c r="H944" s="105">
        <f t="shared" si="300"/>
        <v>7316.6500000000005</v>
      </c>
    </row>
    <row r="945" spans="1:8" ht="14" hidden="1" x14ac:dyDescent="0.15">
      <c r="A945" s="3">
        <v>74</v>
      </c>
      <c r="B945" s="5"/>
      <c r="C945" s="18"/>
      <c r="D945" s="105">
        <f t="shared" si="300"/>
        <v>18541.600000000002</v>
      </c>
      <c r="E945" s="105">
        <f t="shared" si="300"/>
        <v>12950.025000000001</v>
      </c>
      <c r="F945" s="105">
        <f t="shared" si="300"/>
        <v>9653.6</v>
      </c>
      <c r="G945" s="105">
        <f t="shared" si="300"/>
        <v>8679.5500000000011</v>
      </c>
      <c r="H945" s="105">
        <f t="shared" si="300"/>
        <v>7441.7750000000005</v>
      </c>
    </row>
    <row r="946" spans="1:8" ht="14" hidden="1" x14ac:dyDescent="0.15">
      <c r="A946" s="3">
        <v>75</v>
      </c>
      <c r="B946" s="5" t="s">
        <v>12</v>
      </c>
      <c r="C946" s="18"/>
      <c r="D946" s="105">
        <f t="shared" si="300"/>
        <v>19348.175000000003</v>
      </c>
      <c r="E946" s="105">
        <f t="shared" si="300"/>
        <v>13519.825000000001</v>
      </c>
      <c r="F946" s="105">
        <f t="shared" si="300"/>
        <v>10070.225</v>
      </c>
      <c r="G946" s="105">
        <f t="shared" si="300"/>
        <v>9055.2000000000007</v>
      </c>
      <c r="H946" s="105">
        <f t="shared" si="300"/>
        <v>7761.6</v>
      </c>
    </row>
    <row r="947" spans="1:8" ht="14" hidden="1" x14ac:dyDescent="0.15">
      <c r="A947" s="3">
        <v>1</v>
      </c>
      <c r="B947" s="5" t="s">
        <v>13</v>
      </c>
      <c r="C947" s="18"/>
      <c r="D947" s="105">
        <f t="shared" si="300"/>
        <v>1126.6750000000002</v>
      </c>
      <c r="E947" s="105">
        <f t="shared" si="300"/>
        <v>514.80000000000007</v>
      </c>
      <c r="F947" s="105">
        <f t="shared" si="300"/>
        <v>403.97500000000002</v>
      </c>
      <c r="G947" s="105">
        <f t="shared" si="300"/>
        <v>348.15000000000003</v>
      </c>
      <c r="H947" s="105">
        <f t="shared" si="300"/>
        <v>250.52500000000003</v>
      </c>
    </row>
    <row r="948" spans="1:8" ht="14" hidden="1" x14ac:dyDescent="0.15">
      <c r="A948" s="3">
        <v>2</v>
      </c>
      <c r="B948" s="5" t="s">
        <v>1</v>
      </c>
      <c r="C948" s="18"/>
      <c r="D948" s="105">
        <f t="shared" si="300"/>
        <v>1766.6000000000001</v>
      </c>
      <c r="E948" s="105">
        <f t="shared" si="300"/>
        <v>820.87500000000011</v>
      </c>
      <c r="F948" s="105">
        <f t="shared" si="300"/>
        <v>640.47500000000002</v>
      </c>
      <c r="G948" s="105">
        <f t="shared" si="300"/>
        <v>542.57500000000005</v>
      </c>
      <c r="H948" s="105">
        <f t="shared" si="300"/>
        <v>403.97500000000002</v>
      </c>
    </row>
    <row r="949" spans="1:8" ht="14" hidden="1" x14ac:dyDescent="0.15">
      <c r="A949" s="3">
        <v>3</v>
      </c>
      <c r="B949" s="5" t="s">
        <v>14</v>
      </c>
      <c r="C949" s="18"/>
      <c r="D949" s="105">
        <f t="shared" si="300"/>
        <v>2573.7250000000004</v>
      </c>
      <c r="E949" s="105">
        <f t="shared" si="300"/>
        <v>1196.5250000000001</v>
      </c>
      <c r="F949" s="105">
        <f t="shared" si="300"/>
        <v>946.55000000000007</v>
      </c>
      <c r="G949" s="105">
        <f t="shared" si="300"/>
        <v>792.82500000000005</v>
      </c>
      <c r="H949" s="105">
        <f t="shared" si="300"/>
        <v>584.92500000000007</v>
      </c>
    </row>
    <row r="950" spans="1:8" ht="14" hidden="1" x14ac:dyDescent="0.15">
      <c r="A950" s="3">
        <v>1</v>
      </c>
      <c r="B950" s="5" t="s">
        <v>3</v>
      </c>
      <c r="C950" s="18"/>
      <c r="D950" s="105">
        <f t="shared" si="300"/>
        <v>0</v>
      </c>
      <c r="E950" s="105">
        <f t="shared" si="300"/>
        <v>0</v>
      </c>
      <c r="F950" s="105">
        <f t="shared" si="300"/>
        <v>61.875000000000007</v>
      </c>
      <c r="G950" s="105">
        <f t="shared" si="300"/>
        <v>61.875000000000007</v>
      </c>
      <c r="H950" s="105">
        <f t="shared" si="300"/>
        <v>61.875000000000007</v>
      </c>
    </row>
    <row r="951" spans="1:8" ht="14" hidden="1" x14ac:dyDescent="0.15">
      <c r="A951" s="3">
        <v>1</v>
      </c>
      <c r="B951" s="5" t="s">
        <v>2</v>
      </c>
      <c r="C951" s="18"/>
      <c r="D951" s="105">
        <f t="shared" si="300"/>
        <v>0</v>
      </c>
      <c r="E951" s="105">
        <f t="shared" si="300"/>
        <v>0</v>
      </c>
      <c r="F951" s="105">
        <f t="shared" si="300"/>
        <v>0</v>
      </c>
      <c r="G951" s="105">
        <f t="shared" si="300"/>
        <v>0</v>
      </c>
      <c r="H951" s="105">
        <f t="shared" si="300"/>
        <v>0</v>
      </c>
    </row>
    <row r="952" spans="1:8" ht="14" hidden="1" thickBot="1" x14ac:dyDescent="0.2"/>
    <row r="953" spans="1:8" ht="18" hidden="1" x14ac:dyDescent="0.2">
      <c r="A953" s="280" t="s">
        <v>87</v>
      </c>
      <c r="B953" s="281"/>
      <c r="C953" s="281"/>
      <c r="D953" s="281"/>
      <c r="E953" s="281"/>
      <c r="F953" s="281"/>
      <c r="G953" s="281"/>
      <c r="H953" s="282"/>
    </row>
    <row r="954" spans="1:8" ht="18" hidden="1" x14ac:dyDescent="0.2">
      <c r="A954" s="277" t="s">
        <v>120</v>
      </c>
      <c r="B954" s="278"/>
      <c r="C954" s="278"/>
      <c r="D954" s="278"/>
      <c r="E954" s="278"/>
      <c r="F954" s="278"/>
      <c r="G954" s="278"/>
      <c r="H954" s="279"/>
    </row>
    <row r="955" spans="1:8" hidden="1" x14ac:dyDescent="0.15">
      <c r="A955" s="275" t="s">
        <v>0</v>
      </c>
      <c r="B955" s="276"/>
      <c r="C955" s="276"/>
      <c r="D955" s="276"/>
      <c r="E955" s="276"/>
      <c r="F955" s="276"/>
      <c r="G955" s="276"/>
      <c r="H955" s="2"/>
    </row>
    <row r="956" spans="1:8" hidden="1" x14ac:dyDescent="0.15">
      <c r="A956" s="3" t="s">
        <v>4</v>
      </c>
      <c r="B956" s="4" t="s">
        <v>4</v>
      </c>
      <c r="C956" s="15" t="s">
        <v>32</v>
      </c>
      <c r="D956" s="15" t="s">
        <v>33</v>
      </c>
      <c r="E956" s="15" t="s">
        <v>34</v>
      </c>
      <c r="F956" s="15" t="s">
        <v>35</v>
      </c>
      <c r="G956" s="15" t="s">
        <v>36</v>
      </c>
      <c r="H956" s="16" t="s">
        <v>37</v>
      </c>
    </row>
    <row r="957" spans="1:8" ht="15" hidden="1" x14ac:dyDescent="0.15">
      <c r="A957" s="3">
        <v>18</v>
      </c>
      <c r="B957" s="5" t="s">
        <v>78</v>
      </c>
      <c r="C957" s="31"/>
      <c r="D957" s="105">
        <f>D140*$L$3</f>
        <v>976.52500000000009</v>
      </c>
      <c r="E957" s="105">
        <f t="shared" ref="E957:H957" si="301">E140*$L$3</f>
        <v>764.50000000000011</v>
      </c>
      <c r="F957" s="105">
        <f t="shared" si="301"/>
        <v>584.65000000000009</v>
      </c>
      <c r="G957" s="105">
        <f t="shared" si="301"/>
        <v>509.85</v>
      </c>
      <c r="H957" s="105">
        <f t="shared" si="301"/>
        <v>381.97500000000002</v>
      </c>
    </row>
    <row r="958" spans="1:8" ht="15" hidden="1" x14ac:dyDescent="0.15">
      <c r="A958" s="3">
        <v>25</v>
      </c>
      <c r="B958" s="5" t="s">
        <v>5</v>
      </c>
      <c r="C958" s="31"/>
      <c r="D958" s="105">
        <f t="shared" ref="D958:H985" si="302">D141*$L$3</f>
        <v>1072.5</v>
      </c>
      <c r="E958" s="105">
        <f t="shared" si="302"/>
        <v>859.92500000000007</v>
      </c>
      <c r="F958" s="105">
        <f t="shared" si="302"/>
        <v>658.07500000000005</v>
      </c>
      <c r="G958" s="105">
        <f t="shared" si="302"/>
        <v>562.92500000000007</v>
      </c>
      <c r="H958" s="105">
        <f t="shared" si="302"/>
        <v>424.87500000000006</v>
      </c>
    </row>
    <row r="959" spans="1:8" ht="15" hidden="1" x14ac:dyDescent="0.15">
      <c r="A959" s="3">
        <v>30</v>
      </c>
      <c r="B959" s="5" t="s">
        <v>6</v>
      </c>
      <c r="C959" s="31"/>
      <c r="D959" s="105">
        <f t="shared" si="302"/>
        <v>1231.7250000000001</v>
      </c>
      <c r="E959" s="105">
        <f t="shared" si="302"/>
        <v>1008.7</v>
      </c>
      <c r="F959" s="105">
        <f t="shared" si="302"/>
        <v>764.50000000000011</v>
      </c>
      <c r="G959" s="105">
        <f t="shared" si="302"/>
        <v>658.07500000000005</v>
      </c>
      <c r="H959" s="105">
        <f t="shared" si="302"/>
        <v>499.40000000000003</v>
      </c>
    </row>
    <row r="960" spans="1:8" ht="15" hidden="1" x14ac:dyDescent="0.15">
      <c r="A960" s="3">
        <v>35</v>
      </c>
      <c r="B960" s="5" t="s">
        <v>7</v>
      </c>
      <c r="C960" s="31"/>
      <c r="D960" s="105">
        <f t="shared" si="302"/>
        <v>1359.325</v>
      </c>
      <c r="E960" s="105">
        <f t="shared" si="302"/>
        <v>1136.0250000000001</v>
      </c>
      <c r="F960" s="105">
        <f t="shared" si="302"/>
        <v>849.75000000000011</v>
      </c>
      <c r="G960" s="105">
        <f t="shared" si="302"/>
        <v>732.6</v>
      </c>
      <c r="H960" s="105">
        <f t="shared" si="302"/>
        <v>551.65000000000009</v>
      </c>
    </row>
    <row r="961" spans="1:8" ht="15" hidden="1" x14ac:dyDescent="0.15">
      <c r="A961" s="3">
        <v>40</v>
      </c>
      <c r="B961" s="5" t="s">
        <v>8</v>
      </c>
      <c r="C961" s="31"/>
      <c r="D961" s="105">
        <f t="shared" si="302"/>
        <v>1518.0000000000002</v>
      </c>
      <c r="E961" s="105">
        <f t="shared" si="302"/>
        <v>1295.5250000000001</v>
      </c>
      <c r="F961" s="105">
        <f t="shared" si="302"/>
        <v>956.17500000000007</v>
      </c>
      <c r="G961" s="105">
        <f t="shared" si="302"/>
        <v>828.30000000000007</v>
      </c>
      <c r="H961" s="105">
        <f t="shared" si="302"/>
        <v>626.72500000000002</v>
      </c>
    </row>
    <row r="962" spans="1:8" ht="15" hidden="1" x14ac:dyDescent="0.15">
      <c r="A962" s="3">
        <v>45</v>
      </c>
      <c r="B962" s="5" t="s">
        <v>9</v>
      </c>
      <c r="C962" s="31"/>
      <c r="D962" s="105">
        <f t="shared" si="302"/>
        <v>1752.0250000000001</v>
      </c>
      <c r="E962" s="105">
        <f t="shared" si="302"/>
        <v>1518.0000000000002</v>
      </c>
      <c r="F962" s="105">
        <f t="shared" si="302"/>
        <v>1114.8500000000001</v>
      </c>
      <c r="G962" s="105">
        <f t="shared" si="302"/>
        <v>966.35</v>
      </c>
      <c r="H962" s="105">
        <f t="shared" si="302"/>
        <v>722.15000000000009</v>
      </c>
    </row>
    <row r="963" spans="1:8" ht="15" hidden="1" x14ac:dyDescent="0.15">
      <c r="A963" s="3">
        <v>50</v>
      </c>
      <c r="B963" s="5" t="s">
        <v>10</v>
      </c>
      <c r="C963" s="31"/>
      <c r="D963" s="105">
        <f t="shared" si="302"/>
        <v>1911.5250000000001</v>
      </c>
      <c r="E963" s="105">
        <f t="shared" si="302"/>
        <v>1667.0500000000002</v>
      </c>
      <c r="F963" s="105">
        <f t="shared" si="302"/>
        <v>1221.2750000000001</v>
      </c>
      <c r="G963" s="105">
        <f t="shared" si="302"/>
        <v>1051.325</v>
      </c>
      <c r="H963" s="105">
        <f t="shared" si="302"/>
        <v>796.40000000000009</v>
      </c>
    </row>
    <row r="964" spans="1:8" ht="15" hidden="1" x14ac:dyDescent="0.15">
      <c r="A964" s="3">
        <v>55</v>
      </c>
      <c r="B964" s="5" t="s">
        <v>11</v>
      </c>
      <c r="C964" s="31"/>
      <c r="D964" s="105">
        <f t="shared" si="302"/>
        <v>2250.6000000000004</v>
      </c>
      <c r="E964" s="105">
        <f t="shared" si="302"/>
        <v>1995.4</v>
      </c>
      <c r="F964" s="105">
        <f t="shared" si="302"/>
        <v>1444.0250000000001</v>
      </c>
      <c r="G964" s="105">
        <f t="shared" si="302"/>
        <v>1252.9000000000001</v>
      </c>
      <c r="H964" s="105">
        <f t="shared" si="302"/>
        <v>934.72500000000002</v>
      </c>
    </row>
    <row r="965" spans="1:8" ht="15" hidden="1" x14ac:dyDescent="0.15">
      <c r="A965" s="3">
        <v>60</v>
      </c>
      <c r="B965" s="5"/>
      <c r="C965" s="31"/>
      <c r="D965" s="105">
        <f t="shared" si="302"/>
        <v>2357.0250000000001</v>
      </c>
      <c r="E965" s="105">
        <f t="shared" si="302"/>
        <v>2134</v>
      </c>
      <c r="F965" s="105">
        <f t="shared" si="302"/>
        <v>1529.0000000000002</v>
      </c>
      <c r="G965" s="105">
        <f t="shared" si="302"/>
        <v>1327.4250000000002</v>
      </c>
      <c r="H965" s="105">
        <f t="shared" si="302"/>
        <v>987.52500000000009</v>
      </c>
    </row>
    <row r="966" spans="1:8" ht="15" hidden="1" x14ac:dyDescent="0.15">
      <c r="A966" s="3">
        <v>61</v>
      </c>
      <c r="B966" s="5"/>
      <c r="C966" s="31"/>
      <c r="D966" s="105">
        <f t="shared" si="302"/>
        <v>2654.3</v>
      </c>
      <c r="E966" s="105">
        <f t="shared" si="302"/>
        <v>2399.375</v>
      </c>
      <c r="F966" s="105">
        <f t="shared" si="302"/>
        <v>1730.8500000000001</v>
      </c>
      <c r="G966" s="105">
        <f t="shared" si="302"/>
        <v>1486.65</v>
      </c>
      <c r="H966" s="105">
        <f t="shared" si="302"/>
        <v>1114.8500000000001</v>
      </c>
    </row>
    <row r="967" spans="1:8" ht="15" hidden="1" x14ac:dyDescent="0.15">
      <c r="A967" s="3">
        <v>62</v>
      </c>
      <c r="B967" s="5"/>
      <c r="C967" s="31"/>
      <c r="D967" s="105">
        <f t="shared" si="302"/>
        <v>2951.0250000000001</v>
      </c>
      <c r="E967" s="105">
        <f t="shared" si="302"/>
        <v>2664.75</v>
      </c>
      <c r="F967" s="105">
        <f t="shared" si="302"/>
        <v>1921.9750000000001</v>
      </c>
      <c r="G967" s="105">
        <f t="shared" si="302"/>
        <v>1656.6000000000001</v>
      </c>
      <c r="H967" s="105">
        <f t="shared" si="302"/>
        <v>1242.1750000000002</v>
      </c>
    </row>
    <row r="968" spans="1:8" ht="15" hidden="1" x14ac:dyDescent="0.15">
      <c r="A968" s="3">
        <v>63</v>
      </c>
      <c r="B968" s="5"/>
      <c r="C968" s="31"/>
      <c r="D968" s="105">
        <f t="shared" si="302"/>
        <v>3238.4</v>
      </c>
      <c r="E968" s="105">
        <f t="shared" si="302"/>
        <v>2930.1250000000005</v>
      </c>
      <c r="F968" s="105">
        <f t="shared" si="302"/>
        <v>2112.8250000000003</v>
      </c>
      <c r="G968" s="105">
        <f t="shared" si="302"/>
        <v>1826.2750000000001</v>
      </c>
      <c r="H968" s="105">
        <f t="shared" si="302"/>
        <v>1369.5</v>
      </c>
    </row>
    <row r="969" spans="1:8" ht="15" hidden="1" x14ac:dyDescent="0.15">
      <c r="A969" s="3">
        <v>64</v>
      </c>
      <c r="B969" s="5"/>
      <c r="C969" s="31"/>
      <c r="D969" s="105">
        <f t="shared" si="302"/>
        <v>3535.1250000000005</v>
      </c>
      <c r="E969" s="105">
        <f t="shared" si="302"/>
        <v>3205.9500000000003</v>
      </c>
      <c r="F969" s="105">
        <f t="shared" si="302"/>
        <v>2303.6750000000002</v>
      </c>
      <c r="G969" s="105">
        <f t="shared" si="302"/>
        <v>1995.4</v>
      </c>
      <c r="H969" s="105">
        <f t="shared" si="302"/>
        <v>1497.1000000000001</v>
      </c>
    </row>
    <row r="970" spans="1:8" ht="15" hidden="1" x14ac:dyDescent="0.15">
      <c r="A970" s="3">
        <v>65</v>
      </c>
      <c r="B970" s="5"/>
      <c r="C970" s="31"/>
      <c r="D970" s="105">
        <f t="shared" si="302"/>
        <v>3545.8500000000004</v>
      </c>
      <c r="E970" s="105">
        <f t="shared" si="302"/>
        <v>3227.1250000000005</v>
      </c>
      <c r="F970" s="105">
        <f t="shared" si="302"/>
        <v>2325.125</v>
      </c>
      <c r="G970" s="105">
        <f t="shared" si="302"/>
        <v>2006.9500000000003</v>
      </c>
      <c r="H970" s="105">
        <f t="shared" si="302"/>
        <v>1497.1000000000001</v>
      </c>
    </row>
    <row r="971" spans="1:8" ht="15" hidden="1" x14ac:dyDescent="0.15">
      <c r="A971" s="3">
        <v>66</v>
      </c>
      <c r="B971" s="5"/>
      <c r="C971" s="31"/>
      <c r="D971" s="105">
        <f t="shared" si="302"/>
        <v>3545.8500000000004</v>
      </c>
      <c r="E971" s="105">
        <f t="shared" si="302"/>
        <v>3259.3</v>
      </c>
      <c r="F971" s="105">
        <f t="shared" si="302"/>
        <v>2335.5750000000003</v>
      </c>
      <c r="G971" s="105">
        <f t="shared" si="302"/>
        <v>2017.1250000000002</v>
      </c>
      <c r="H971" s="105">
        <f t="shared" si="302"/>
        <v>1497.1000000000001</v>
      </c>
    </row>
    <row r="972" spans="1:8" ht="15" hidden="1" x14ac:dyDescent="0.15">
      <c r="A972" s="3">
        <v>67</v>
      </c>
      <c r="B972" s="5"/>
      <c r="C972" s="31"/>
      <c r="D972" s="105">
        <f t="shared" si="302"/>
        <v>3938.2750000000001</v>
      </c>
      <c r="E972" s="105">
        <f t="shared" si="302"/>
        <v>3630.55</v>
      </c>
      <c r="F972" s="105">
        <f t="shared" si="302"/>
        <v>2590.5</v>
      </c>
      <c r="G972" s="105">
        <f t="shared" si="302"/>
        <v>2239.875</v>
      </c>
      <c r="H972" s="105">
        <f t="shared" si="302"/>
        <v>1667.0500000000002</v>
      </c>
    </row>
    <row r="973" spans="1:8" ht="15" hidden="1" x14ac:dyDescent="0.15">
      <c r="A973" s="3">
        <v>68</v>
      </c>
      <c r="B973" s="5"/>
      <c r="C973" s="31"/>
      <c r="D973" s="105">
        <f t="shared" si="302"/>
        <v>4330.9750000000004</v>
      </c>
      <c r="E973" s="105">
        <f t="shared" si="302"/>
        <v>3991.3500000000004</v>
      </c>
      <c r="F973" s="105">
        <f t="shared" si="302"/>
        <v>2855.6000000000004</v>
      </c>
      <c r="G973" s="105">
        <f t="shared" si="302"/>
        <v>2463.1750000000002</v>
      </c>
      <c r="H973" s="105">
        <f t="shared" si="302"/>
        <v>1837.2750000000001</v>
      </c>
    </row>
    <row r="974" spans="1:8" ht="15" hidden="1" x14ac:dyDescent="0.15">
      <c r="A974" s="3">
        <v>69</v>
      </c>
      <c r="B974" s="5"/>
      <c r="C974" s="31"/>
      <c r="D974" s="105">
        <f t="shared" si="302"/>
        <v>4532.8250000000007</v>
      </c>
      <c r="E974" s="105">
        <f t="shared" si="302"/>
        <v>4172.3</v>
      </c>
      <c r="F974" s="105">
        <f t="shared" si="302"/>
        <v>2983.4750000000004</v>
      </c>
      <c r="G974" s="105">
        <f t="shared" si="302"/>
        <v>2579.7750000000001</v>
      </c>
      <c r="H974" s="105">
        <f t="shared" si="302"/>
        <v>1921.9750000000001</v>
      </c>
    </row>
    <row r="975" spans="1:8" ht="15" hidden="1" x14ac:dyDescent="0.15">
      <c r="A975" s="3">
        <v>70</v>
      </c>
      <c r="B975" s="5"/>
      <c r="C975" s="31"/>
      <c r="D975" s="105">
        <f t="shared" si="302"/>
        <v>4543.55</v>
      </c>
      <c r="E975" s="105">
        <f t="shared" si="302"/>
        <v>4236.1000000000004</v>
      </c>
      <c r="F975" s="105">
        <f t="shared" si="302"/>
        <v>3015.3750000000005</v>
      </c>
      <c r="G975" s="105">
        <f t="shared" si="302"/>
        <v>2600.6750000000002</v>
      </c>
      <c r="H975" s="105">
        <f t="shared" si="302"/>
        <v>1932.15</v>
      </c>
    </row>
    <row r="976" spans="1:8" ht="15" hidden="1" x14ac:dyDescent="0.15">
      <c r="A976" s="3">
        <v>71</v>
      </c>
      <c r="B976" s="5"/>
      <c r="C976" s="31"/>
      <c r="D976" s="105">
        <f t="shared" si="302"/>
        <v>5106.75</v>
      </c>
      <c r="E976" s="105">
        <f t="shared" si="302"/>
        <v>4777.5750000000007</v>
      </c>
      <c r="F976" s="105">
        <f t="shared" si="302"/>
        <v>3397.0750000000003</v>
      </c>
      <c r="G976" s="105">
        <f t="shared" si="302"/>
        <v>2930.1250000000005</v>
      </c>
      <c r="H976" s="105">
        <f t="shared" si="302"/>
        <v>2176.9</v>
      </c>
    </row>
    <row r="977" spans="1:8" ht="15" hidden="1" x14ac:dyDescent="0.15">
      <c r="A977" s="3">
        <v>72</v>
      </c>
      <c r="B977" s="5"/>
      <c r="C977" s="31"/>
      <c r="D977" s="105">
        <f t="shared" si="302"/>
        <v>5679.5750000000007</v>
      </c>
      <c r="E977" s="105">
        <f t="shared" si="302"/>
        <v>5308.3250000000007</v>
      </c>
      <c r="F977" s="105">
        <f t="shared" si="302"/>
        <v>3768.3250000000003</v>
      </c>
      <c r="G977" s="105">
        <f t="shared" si="302"/>
        <v>3248.5750000000003</v>
      </c>
      <c r="H977" s="105">
        <f t="shared" si="302"/>
        <v>2420.2750000000001</v>
      </c>
    </row>
    <row r="978" spans="1:8" ht="15" hidden="1" x14ac:dyDescent="0.15">
      <c r="A978" s="3">
        <v>73</v>
      </c>
      <c r="B978" s="5"/>
      <c r="C978" s="31"/>
      <c r="D978" s="105">
        <f t="shared" si="302"/>
        <v>6253.2250000000004</v>
      </c>
      <c r="E978" s="105">
        <f t="shared" si="302"/>
        <v>5838.5250000000005</v>
      </c>
      <c r="F978" s="105">
        <f t="shared" si="302"/>
        <v>4151.125</v>
      </c>
      <c r="G978" s="105">
        <f t="shared" si="302"/>
        <v>3577.4750000000004</v>
      </c>
      <c r="H978" s="105">
        <f t="shared" si="302"/>
        <v>2664.75</v>
      </c>
    </row>
    <row r="979" spans="1:8" ht="15" hidden="1" x14ac:dyDescent="0.15">
      <c r="A979" s="3">
        <v>74</v>
      </c>
      <c r="B979" s="5"/>
      <c r="C979" s="31"/>
      <c r="D979" s="105">
        <f t="shared" si="302"/>
        <v>6815.6</v>
      </c>
      <c r="E979" s="105">
        <f t="shared" si="302"/>
        <v>6369.55</v>
      </c>
      <c r="F979" s="105">
        <f t="shared" si="302"/>
        <v>4532.8250000000007</v>
      </c>
      <c r="G979" s="105">
        <f t="shared" si="302"/>
        <v>3906.3750000000005</v>
      </c>
      <c r="H979" s="105">
        <f t="shared" si="302"/>
        <v>2909.2250000000004</v>
      </c>
    </row>
    <row r="980" spans="1:8" ht="15" hidden="1" x14ac:dyDescent="0.15">
      <c r="A980" s="3">
        <v>75</v>
      </c>
      <c r="B980" s="5" t="s">
        <v>12</v>
      </c>
      <c r="C980" s="31"/>
      <c r="D980" s="105">
        <f t="shared" si="302"/>
        <v>7431.3250000000007</v>
      </c>
      <c r="E980" s="105">
        <f t="shared" si="302"/>
        <v>6985.55</v>
      </c>
      <c r="F980" s="105">
        <f t="shared" si="302"/>
        <v>4957.4250000000002</v>
      </c>
      <c r="G980" s="105">
        <f t="shared" si="302"/>
        <v>4267.7250000000004</v>
      </c>
      <c r="H980" s="105">
        <f t="shared" si="302"/>
        <v>3174.6000000000004</v>
      </c>
    </row>
    <row r="981" spans="1:8" ht="15" hidden="1" x14ac:dyDescent="0.15">
      <c r="A981" s="3">
        <v>1</v>
      </c>
      <c r="B981" s="5" t="s">
        <v>13</v>
      </c>
      <c r="C981" s="31"/>
      <c r="D981" s="105">
        <f t="shared" si="302"/>
        <v>466.95000000000005</v>
      </c>
      <c r="E981" s="105">
        <f t="shared" si="302"/>
        <v>276.375</v>
      </c>
      <c r="F981" s="105">
        <f t="shared" si="302"/>
        <v>233.75000000000003</v>
      </c>
      <c r="G981" s="105">
        <f t="shared" si="302"/>
        <v>201.85000000000002</v>
      </c>
      <c r="H981" s="105">
        <f t="shared" si="302"/>
        <v>149.05000000000001</v>
      </c>
    </row>
    <row r="982" spans="1:8" ht="15" hidden="1" x14ac:dyDescent="0.15">
      <c r="A982" s="3">
        <v>2</v>
      </c>
      <c r="B982" s="5" t="s">
        <v>1</v>
      </c>
      <c r="C982" s="31"/>
      <c r="D982" s="105">
        <f t="shared" si="302"/>
        <v>796.40000000000009</v>
      </c>
      <c r="E982" s="105">
        <f t="shared" si="302"/>
        <v>414.70000000000005</v>
      </c>
      <c r="F982" s="105">
        <f t="shared" si="302"/>
        <v>371.8</v>
      </c>
      <c r="G982" s="105">
        <f t="shared" si="302"/>
        <v>318.72500000000002</v>
      </c>
      <c r="H982" s="105">
        <f t="shared" si="302"/>
        <v>233.75000000000003</v>
      </c>
    </row>
    <row r="983" spans="1:8" ht="15" hidden="1" x14ac:dyDescent="0.15">
      <c r="A983" s="3">
        <v>3</v>
      </c>
      <c r="B983" s="5" t="s">
        <v>14</v>
      </c>
      <c r="C983" s="31"/>
      <c r="D983" s="105">
        <f t="shared" si="302"/>
        <v>1167.6500000000001</v>
      </c>
      <c r="E983" s="105">
        <f t="shared" si="302"/>
        <v>594.82500000000005</v>
      </c>
      <c r="F983" s="105">
        <f t="shared" si="302"/>
        <v>541.47500000000002</v>
      </c>
      <c r="G983" s="105">
        <f t="shared" si="302"/>
        <v>466.95000000000005</v>
      </c>
      <c r="H983" s="105">
        <f t="shared" si="302"/>
        <v>350.625</v>
      </c>
    </row>
    <row r="984" spans="1:8" ht="14" hidden="1" x14ac:dyDescent="0.15">
      <c r="A984" s="3">
        <v>1</v>
      </c>
      <c r="B984" s="5" t="s">
        <v>3</v>
      </c>
      <c r="C984" s="18"/>
      <c r="D984" s="105">
        <f t="shared" si="302"/>
        <v>61.875000000000007</v>
      </c>
      <c r="E984" s="105">
        <f t="shared" si="302"/>
        <v>61.875000000000007</v>
      </c>
      <c r="F984" s="105">
        <f t="shared" si="302"/>
        <v>61.875000000000007</v>
      </c>
      <c r="G984" s="105">
        <f t="shared" si="302"/>
        <v>61.875000000000007</v>
      </c>
      <c r="H984" s="105">
        <f t="shared" si="302"/>
        <v>61.875000000000007</v>
      </c>
    </row>
    <row r="985" spans="1:8" ht="14" hidden="1" x14ac:dyDescent="0.15">
      <c r="A985" s="3">
        <v>1</v>
      </c>
      <c r="B985" s="5" t="s">
        <v>2</v>
      </c>
      <c r="C985" s="18"/>
      <c r="D985" s="105">
        <f t="shared" si="302"/>
        <v>0</v>
      </c>
      <c r="E985" s="105">
        <f t="shared" si="302"/>
        <v>0</v>
      </c>
      <c r="F985" s="105">
        <f t="shared" si="302"/>
        <v>0</v>
      </c>
      <c r="G985" s="105">
        <f t="shared" si="302"/>
        <v>0</v>
      </c>
      <c r="H985" s="105">
        <f t="shared" si="302"/>
        <v>0</v>
      </c>
    </row>
    <row r="986" spans="1:8" ht="14" hidden="1" thickBot="1" x14ac:dyDescent="0.2"/>
    <row r="987" spans="1:8" ht="18" hidden="1" x14ac:dyDescent="0.2">
      <c r="A987" s="280" t="s">
        <v>130</v>
      </c>
      <c r="B987" s="281"/>
      <c r="C987" s="281"/>
      <c r="D987" s="281"/>
      <c r="E987" s="281"/>
      <c r="F987" s="281"/>
      <c r="G987" s="281"/>
      <c r="H987" s="282"/>
    </row>
    <row r="988" spans="1:8" ht="18" hidden="1" x14ac:dyDescent="0.2">
      <c r="A988" s="277" t="s">
        <v>120</v>
      </c>
      <c r="B988" s="278"/>
      <c r="C988" s="278"/>
      <c r="D988" s="278"/>
      <c r="E988" s="278"/>
      <c r="F988" s="278"/>
      <c r="G988" s="278"/>
      <c r="H988" s="279"/>
    </row>
    <row r="989" spans="1:8" hidden="1" x14ac:dyDescent="0.15">
      <c r="A989" s="275" t="s">
        <v>0</v>
      </c>
      <c r="B989" s="276"/>
      <c r="C989" s="276"/>
      <c r="D989" s="276"/>
      <c r="E989" s="276"/>
      <c r="F989" s="276"/>
      <c r="G989" s="276"/>
      <c r="H989" s="2"/>
    </row>
    <row r="990" spans="1:8" hidden="1" x14ac:dyDescent="0.15">
      <c r="A990" s="3" t="s">
        <v>4</v>
      </c>
      <c r="B990" s="4" t="s">
        <v>4</v>
      </c>
      <c r="C990" s="110" t="s">
        <v>45</v>
      </c>
      <c r="D990" s="110" t="s">
        <v>46</v>
      </c>
      <c r="E990" s="110" t="s">
        <v>47</v>
      </c>
      <c r="F990" s="110" t="s">
        <v>48</v>
      </c>
      <c r="G990" s="110" t="s">
        <v>49</v>
      </c>
      <c r="H990" s="111" t="s">
        <v>50</v>
      </c>
    </row>
    <row r="991" spans="1:8" hidden="1" x14ac:dyDescent="0.15">
      <c r="A991" s="3">
        <v>18</v>
      </c>
      <c r="B991" s="5"/>
      <c r="C991" s="112">
        <f>+C274*$L$3</f>
        <v>289.87200000000001</v>
      </c>
      <c r="D991" s="112">
        <f t="shared" ref="D991:H991" si="303">+D274*$L$3</f>
        <v>278.78399999999999</v>
      </c>
      <c r="E991" s="112">
        <f t="shared" si="303"/>
        <v>258.39</v>
      </c>
      <c r="F991" s="112">
        <f t="shared" si="303"/>
        <v>183.15</v>
      </c>
      <c r="G991" s="112">
        <f t="shared" si="303"/>
        <v>138.006</v>
      </c>
      <c r="H991" s="112">
        <f t="shared" si="303"/>
        <v>97.02000000000001</v>
      </c>
    </row>
    <row r="992" spans="1:8" hidden="1" x14ac:dyDescent="0.15">
      <c r="A992" s="3">
        <v>19</v>
      </c>
      <c r="B992" s="5"/>
      <c r="C992" s="112">
        <f t="shared" ref="C992:H992" si="304">+C275*$L$3</f>
        <v>295.41600000000005</v>
      </c>
      <c r="D992" s="112">
        <f t="shared" si="304"/>
        <v>284.13000000000005</v>
      </c>
      <c r="E992" s="112">
        <f t="shared" si="304"/>
        <v>263.53800000000001</v>
      </c>
      <c r="F992" s="112">
        <f t="shared" si="304"/>
        <v>186.51600000000002</v>
      </c>
      <c r="G992" s="112">
        <f t="shared" si="304"/>
        <v>138.006</v>
      </c>
      <c r="H992" s="112">
        <f t="shared" si="304"/>
        <v>100.188</v>
      </c>
    </row>
    <row r="993" spans="1:8" hidden="1" x14ac:dyDescent="0.15">
      <c r="A993" s="3">
        <v>20</v>
      </c>
      <c r="B993" s="5"/>
      <c r="C993" s="112">
        <f t="shared" ref="C993:H993" si="305">+C276*$L$3</f>
        <v>300.56400000000002</v>
      </c>
      <c r="D993" s="112">
        <f t="shared" si="305"/>
        <v>289.27800000000002</v>
      </c>
      <c r="E993" s="112">
        <f t="shared" si="305"/>
        <v>268.09200000000004</v>
      </c>
      <c r="F993" s="112">
        <f t="shared" si="305"/>
        <v>189.88200000000003</v>
      </c>
      <c r="G993" s="112">
        <f t="shared" si="305"/>
        <v>141.768</v>
      </c>
      <c r="H993" s="112">
        <f t="shared" si="305"/>
        <v>100.188</v>
      </c>
    </row>
    <row r="994" spans="1:8" hidden="1" x14ac:dyDescent="0.15">
      <c r="A994" s="3">
        <v>21</v>
      </c>
      <c r="B994" s="5"/>
      <c r="C994" s="112">
        <f t="shared" ref="C994:H994" si="306">+C277*$L$3</f>
        <v>306.108</v>
      </c>
      <c r="D994" s="112">
        <f t="shared" si="306"/>
        <v>294.42599999999999</v>
      </c>
      <c r="E994" s="112">
        <f t="shared" si="306"/>
        <v>272.84399999999999</v>
      </c>
      <c r="F994" s="112">
        <f t="shared" si="306"/>
        <v>193.24800000000002</v>
      </c>
      <c r="G994" s="112">
        <f t="shared" si="306"/>
        <v>145.13400000000001</v>
      </c>
      <c r="H994" s="112">
        <f t="shared" si="306"/>
        <v>103.752</v>
      </c>
    </row>
    <row r="995" spans="1:8" hidden="1" x14ac:dyDescent="0.15">
      <c r="A995" s="3">
        <v>22</v>
      </c>
      <c r="B995" s="5"/>
      <c r="C995" s="112">
        <f t="shared" ref="C995:H995" si="307">+C278*$L$3</f>
        <v>311.85000000000002</v>
      </c>
      <c r="D995" s="112">
        <f t="shared" si="307"/>
        <v>299.77199999999999</v>
      </c>
      <c r="E995" s="112">
        <f t="shared" si="307"/>
        <v>277.99200000000002</v>
      </c>
      <c r="F995" s="112">
        <f t="shared" si="307"/>
        <v>197.01000000000002</v>
      </c>
      <c r="G995" s="112">
        <f t="shared" si="307"/>
        <v>148.5</v>
      </c>
      <c r="H995" s="112">
        <f t="shared" si="307"/>
        <v>103.752</v>
      </c>
    </row>
    <row r="996" spans="1:8" hidden="1" x14ac:dyDescent="0.15">
      <c r="A996" s="3">
        <v>23</v>
      </c>
      <c r="B996" s="5"/>
      <c r="C996" s="112">
        <f t="shared" ref="C996:H996" si="308">+C279*$L$3</f>
        <v>316.8</v>
      </c>
      <c r="D996" s="112">
        <f t="shared" si="308"/>
        <v>304.72199999999998</v>
      </c>
      <c r="E996" s="112">
        <f t="shared" si="308"/>
        <v>282.34800000000001</v>
      </c>
      <c r="F996" s="112">
        <f t="shared" si="308"/>
        <v>200.178</v>
      </c>
      <c r="G996" s="112">
        <f t="shared" si="308"/>
        <v>148.5</v>
      </c>
      <c r="H996" s="112">
        <f t="shared" si="308"/>
        <v>107.51400000000001</v>
      </c>
    </row>
    <row r="997" spans="1:8" hidden="1" x14ac:dyDescent="0.15">
      <c r="A997" s="3">
        <v>24</v>
      </c>
      <c r="B997" s="5"/>
      <c r="C997" s="112">
        <f t="shared" ref="C997:H997" si="309">+C280*$L$3</f>
        <v>328.08600000000001</v>
      </c>
      <c r="D997" s="112">
        <f t="shared" si="309"/>
        <v>315.61200000000002</v>
      </c>
      <c r="E997" s="112">
        <f t="shared" si="309"/>
        <v>292.44600000000003</v>
      </c>
      <c r="F997" s="112">
        <f t="shared" si="309"/>
        <v>207.30599999999998</v>
      </c>
      <c r="G997" s="112">
        <f t="shared" si="309"/>
        <v>151.86600000000001</v>
      </c>
      <c r="H997" s="112">
        <f t="shared" si="309"/>
        <v>110.48400000000001</v>
      </c>
    </row>
    <row r="998" spans="1:8" hidden="1" x14ac:dyDescent="0.15">
      <c r="A998" s="3">
        <v>25</v>
      </c>
      <c r="B998" s="5"/>
      <c r="C998" s="112">
        <f t="shared" ref="C998:H998" si="310">+C281*$L$3</f>
        <v>333.43200000000002</v>
      </c>
      <c r="D998" s="112">
        <f t="shared" si="310"/>
        <v>320.56200000000007</v>
      </c>
      <c r="E998" s="112">
        <f t="shared" si="310"/>
        <v>297.19800000000004</v>
      </c>
      <c r="F998" s="112">
        <f t="shared" si="310"/>
        <v>210.672</v>
      </c>
      <c r="G998" s="112">
        <f t="shared" si="310"/>
        <v>155.62800000000001</v>
      </c>
      <c r="H998" s="112">
        <f t="shared" si="310"/>
        <v>110.48400000000001</v>
      </c>
    </row>
    <row r="999" spans="1:8" hidden="1" x14ac:dyDescent="0.15">
      <c r="A999" s="3">
        <v>26</v>
      </c>
      <c r="B999" s="5"/>
      <c r="C999" s="112">
        <f t="shared" ref="C999:H999" si="311">+C282*$L$3</f>
        <v>338.77799999999996</v>
      </c>
      <c r="D999" s="112">
        <f t="shared" si="311"/>
        <v>325.90800000000002</v>
      </c>
      <c r="E999" s="112">
        <f t="shared" si="311"/>
        <v>302.14800000000002</v>
      </c>
      <c r="F999" s="112">
        <f t="shared" si="311"/>
        <v>214.03800000000001</v>
      </c>
      <c r="G999" s="112">
        <f t="shared" si="311"/>
        <v>158.79599999999999</v>
      </c>
      <c r="H999" s="112">
        <f t="shared" si="311"/>
        <v>114.24600000000001</v>
      </c>
    </row>
    <row r="1000" spans="1:8" hidden="1" x14ac:dyDescent="0.15">
      <c r="A1000" s="3">
        <v>27</v>
      </c>
      <c r="B1000" s="5"/>
      <c r="C1000" s="112">
        <f t="shared" ref="C1000:H1000" si="312">+C283*$L$3</f>
        <v>344.71800000000002</v>
      </c>
      <c r="D1000" s="112">
        <f t="shared" si="312"/>
        <v>331.452</v>
      </c>
      <c r="E1000" s="112">
        <f t="shared" si="312"/>
        <v>307.09800000000001</v>
      </c>
      <c r="F1000" s="112">
        <f t="shared" si="312"/>
        <v>217.602</v>
      </c>
      <c r="G1000" s="112">
        <f t="shared" si="312"/>
        <v>162.36000000000001</v>
      </c>
      <c r="H1000" s="112">
        <f t="shared" si="312"/>
        <v>114.24600000000001</v>
      </c>
    </row>
    <row r="1001" spans="1:8" hidden="1" x14ac:dyDescent="0.15">
      <c r="A1001" s="3">
        <v>28</v>
      </c>
      <c r="B1001" s="5"/>
      <c r="C1001" s="112">
        <f t="shared" ref="C1001:H1001" si="313">+C284*$L$3</f>
        <v>349.47</v>
      </c>
      <c r="D1001" s="112">
        <f t="shared" si="313"/>
        <v>336.20400000000001</v>
      </c>
      <c r="E1001" s="112">
        <f t="shared" si="313"/>
        <v>311.65200000000004</v>
      </c>
      <c r="F1001" s="112">
        <f t="shared" si="313"/>
        <v>220.77</v>
      </c>
      <c r="G1001" s="112">
        <f t="shared" si="313"/>
        <v>165.92400000000001</v>
      </c>
      <c r="H1001" s="112">
        <f t="shared" si="313"/>
        <v>117.414</v>
      </c>
    </row>
    <row r="1002" spans="1:8" hidden="1" x14ac:dyDescent="0.15">
      <c r="A1002" s="3">
        <v>29</v>
      </c>
      <c r="B1002" s="5"/>
      <c r="C1002" s="112">
        <f t="shared" ref="C1002:H1002" si="314">+C285*$L$3</f>
        <v>360.75600000000003</v>
      </c>
      <c r="D1002" s="112">
        <f t="shared" si="314"/>
        <v>346.89600000000002</v>
      </c>
      <c r="E1002" s="112">
        <f t="shared" si="314"/>
        <v>321.55200000000002</v>
      </c>
      <c r="F1002" s="112">
        <f t="shared" si="314"/>
        <v>227.898</v>
      </c>
      <c r="G1002" s="112">
        <f t="shared" si="314"/>
        <v>169.29000000000002</v>
      </c>
      <c r="H1002" s="112">
        <f t="shared" si="314"/>
        <v>120.78</v>
      </c>
    </row>
    <row r="1003" spans="1:8" hidden="1" x14ac:dyDescent="0.15">
      <c r="A1003" s="3">
        <v>30</v>
      </c>
      <c r="B1003" s="5"/>
      <c r="C1003" s="112">
        <f t="shared" ref="C1003:H1003" si="315">+C286*$L$3</f>
        <v>371.84399999999999</v>
      </c>
      <c r="D1003" s="112">
        <f t="shared" si="315"/>
        <v>357.58800000000002</v>
      </c>
      <c r="E1003" s="112">
        <f t="shared" si="315"/>
        <v>331.452</v>
      </c>
      <c r="F1003" s="112">
        <f t="shared" si="315"/>
        <v>234.828</v>
      </c>
      <c r="G1003" s="112">
        <f t="shared" si="315"/>
        <v>172.85399999999998</v>
      </c>
      <c r="H1003" s="112">
        <f t="shared" si="315"/>
        <v>124.54200000000002</v>
      </c>
    </row>
    <row r="1004" spans="1:8" hidden="1" x14ac:dyDescent="0.15">
      <c r="A1004" s="3">
        <v>31</v>
      </c>
      <c r="B1004" s="5"/>
      <c r="C1004" s="112">
        <f t="shared" ref="C1004:H1004" si="316">+C287*$L$3</f>
        <v>377.38800000000003</v>
      </c>
      <c r="D1004" s="112">
        <f t="shared" si="316"/>
        <v>362.93400000000003</v>
      </c>
      <c r="E1004" s="112">
        <f t="shared" si="316"/>
        <v>336.6</v>
      </c>
      <c r="F1004" s="112">
        <f t="shared" si="316"/>
        <v>238.39200000000002</v>
      </c>
      <c r="G1004" s="112">
        <f t="shared" si="316"/>
        <v>176.22</v>
      </c>
      <c r="H1004" s="112">
        <f t="shared" si="316"/>
        <v>124.54200000000002</v>
      </c>
    </row>
    <row r="1005" spans="1:8" hidden="1" x14ac:dyDescent="0.15">
      <c r="A1005" s="3">
        <v>32</v>
      </c>
      <c r="B1005" s="5"/>
      <c r="C1005" s="112">
        <f t="shared" ref="C1005:H1005" si="317">+C288*$L$3</f>
        <v>388.27799999999996</v>
      </c>
      <c r="D1005" s="112">
        <f t="shared" si="317"/>
        <v>373.428</v>
      </c>
      <c r="E1005" s="112">
        <f t="shared" si="317"/>
        <v>346.10399999999998</v>
      </c>
      <c r="F1005" s="112">
        <f t="shared" si="317"/>
        <v>245.322</v>
      </c>
      <c r="G1005" s="112">
        <f t="shared" si="317"/>
        <v>179.58600000000001</v>
      </c>
      <c r="H1005" s="112">
        <f t="shared" si="317"/>
        <v>127.51200000000001</v>
      </c>
    </row>
    <row r="1006" spans="1:8" hidden="1" x14ac:dyDescent="0.15">
      <c r="A1006" s="3">
        <v>33</v>
      </c>
      <c r="B1006" s="5"/>
      <c r="C1006" s="112">
        <f t="shared" ref="C1006:H1006" si="318">+C289*$L$3</f>
        <v>399.16800000000001</v>
      </c>
      <c r="D1006" s="112">
        <f t="shared" si="318"/>
        <v>383.72399999999999</v>
      </c>
      <c r="E1006" s="112">
        <f t="shared" si="318"/>
        <v>355.80599999999998</v>
      </c>
      <c r="F1006" s="112">
        <f t="shared" si="318"/>
        <v>251.85599999999999</v>
      </c>
      <c r="G1006" s="112">
        <f t="shared" si="318"/>
        <v>183.15</v>
      </c>
      <c r="H1006" s="112">
        <f t="shared" si="318"/>
        <v>131.274</v>
      </c>
    </row>
    <row r="1007" spans="1:8" hidden="1" x14ac:dyDescent="0.15">
      <c r="A1007" s="3">
        <v>34</v>
      </c>
      <c r="B1007" s="5"/>
      <c r="C1007" s="112">
        <f t="shared" ref="C1007:H1007" si="319">+C290*$L$3</f>
        <v>410.25600000000003</v>
      </c>
      <c r="D1007" s="112">
        <f t="shared" si="319"/>
        <v>394.41600000000005</v>
      </c>
      <c r="E1007" s="112">
        <f t="shared" si="319"/>
        <v>365.70600000000002</v>
      </c>
      <c r="F1007" s="112">
        <f t="shared" si="319"/>
        <v>258.786</v>
      </c>
      <c r="G1007" s="112">
        <f t="shared" si="319"/>
        <v>189.88200000000003</v>
      </c>
      <c r="H1007" s="112">
        <f t="shared" si="319"/>
        <v>134.83800000000002</v>
      </c>
    </row>
    <row r="1008" spans="1:8" hidden="1" x14ac:dyDescent="0.15">
      <c r="A1008" s="3">
        <v>35</v>
      </c>
      <c r="B1008" s="5"/>
      <c r="C1008" s="112">
        <f t="shared" ref="C1008:H1008" si="320">+C291*$L$3</f>
        <v>420.75000000000006</v>
      </c>
      <c r="D1008" s="112">
        <f t="shared" si="320"/>
        <v>404.51400000000007</v>
      </c>
      <c r="E1008" s="112">
        <f t="shared" si="320"/>
        <v>375.21</v>
      </c>
      <c r="F1008" s="112">
        <f t="shared" si="320"/>
        <v>265.51800000000003</v>
      </c>
      <c r="G1008" s="112">
        <f t="shared" si="320"/>
        <v>193.24800000000002</v>
      </c>
      <c r="H1008" s="112">
        <f t="shared" si="320"/>
        <v>138.006</v>
      </c>
    </row>
    <row r="1009" spans="1:8" hidden="1" x14ac:dyDescent="0.15">
      <c r="A1009" s="3">
        <v>36</v>
      </c>
      <c r="B1009" s="5"/>
      <c r="C1009" s="112">
        <f t="shared" ref="C1009:H1009" si="321">+C292*$L$3</f>
        <v>432.036</v>
      </c>
      <c r="D1009" s="112">
        <f t="shared" si="321"/>
        <v>415.404</v>
      </c>
      <c r="E1009" s="112">
        <f t="shared" si="321"/>
        <v>385.11</v>
      </c>
      <c r="F1009" s="112">
        <f t="shared" si="321"/>
        <v>272.64600000000002</v>
      </c>
      <c r="G1009" s="112">
        <f t="shared" si="321"/>
        <v>200.178</v>
      </c>
      <c r="H1009" s="112">
        <f t="shared" si="321"/>
        <v>141.768</v>
      </c>
    </row>
    <row r="1010" spans="1:8" hidden="1" x14ac:dyDescent="0.15">
      <c r="A1010" s="3">
        <v>37</v>
      </c>
      <c r="B1010" s="5"/>
      <c r="C1010" s="112">
        <f t="shared" ref="C1010:H1010" si="322">+C293*$L$3</f>
        <v>442.72800000000001</v>
      </c>
      <c r="D1010" s="112">
        <f t="shared" si="322"/>
        <v>425.70000000000005</v>
      </c>
      <c r="E1010" s="112">
        <f t="shared" si="322"/>
        <v>394.61400000000003</v>
      </c>
      <c r="F1010" s="112">
        <f t="shared" si="322"/>
        <v>279.37799999999999</v>
      </c>
      <c r="G1010" s="112">
        <f t="shared" si="322"/>
        <v>203.54400000000001</v>
      </c>
      <c r="H1010" s="112">
        <f t="shared" si="322"/>
        <v>145.13400000000001</v>
      </c>
    </row>
    <row r="1011" spans="1:8" hidden="1" x14ac:dyDescent="0.15">
      <c r="A1011" s="3">
        <v>38</v>
      </c>
      <c r="B1011" s="5"/>
      <c r="C1011" s="112">
        <f t="shared" ref="C1011:H1011" si="323">+C294*$L$3</f>
        <v>459.55799999999999</v>
      </c>
      <c r="D1011" s="112">
        <f t="shared" si="323"/>
        <v>441.93600000000004</v>
      </c>
      <c r="E1011" s="112">
        <f t="shared" si="323"/>
        <v>409.66199999999998</v>
      </c>
      <c r="F1011" s="112">
        <f t="shared" si="323"/>
        <v>290.07</v>
      </c>
      <c r="G1011" s="112">
        <f t="shared" si="323"/>
        <v>210.672</v>
      </c>
      <c r="H1011" s="112">
        <f t="shared" si="323"/>
        <v>148.5</v>
      </c>
    </row>
    <row r="1012" spans="1:8" hidden="1" x14ac:dyDescent="0.15">
      <c r="A1012" s="3">
        <v>39</v>
      </c>
      <c r="B1012" s="5"/>
      <c r="C1012" s="112">
        <f t="shared" ref="C1012:H1012" si="324">+C295*$L$3</f>
        <v>475.39800000000002</v>
      </c>
      <c r="D1012" s="112">
        <f t="shared" si="324"/>
        <v>457.18200000000002</v>
      </c>
      <c r="E1012" s="112">
        <f t="shared" si="324"/>
        <v>423.91800000000001</v>
      </c>
      <c r="F1012" s="112">
        <f t="shared" si="324"/>
        <v>300.16800000000001</v>
      </c>
      <c r="G1012" s="112">
        <f t="shared" si="324"/>
        <v>217.602</v>
      </c>
      <c r="H1012" s="112">
        <f t="shared" si="324"/>
        <v>151.86600000000001</v>
      </c>
    </row>
    <row r="1013" spans="1:8" hidden="1" x14ac:dyDescent="0.15">
      <c r="A1013" s="3">
        <v>40</v>
      </c>
      <c r="B1013" s="5"/>
      <c r="C1013" s="112">
        <f t="shared" ref="C1013:H1013" si="325">+C296*$L$3</f>
        <v>486.68400000000003</v>
      </c>
      <c r="D1013" s="112">
        <f t="shared" si="325"/>
        <v>467.87400000000002</v>
      </c>
      <c r="E1013" s="112">
        <f t="shared" si="325"/>
        <v>434.01600000000002</v>
      </c>
      <c r="F1013" s="112">
        <f t="shared" si="325"/>
        <v>307.09800000000001</v>
      </c>
      <c r="G1013" s="112">
        <f t="shared" si="325"/>
        <v>220.77</v>
      </c>
      <c r="H1013" s="112">
        <f t="shared" si="325"/>
        <v>155.62800000000001</v>
      </c>
    </row>
    <row r="1014" spans="1:8" hidden="1" x14ac:dyDescent="0.15">
      <c r="A1014" s="3">
        <v>41</v>
      </c>
      <c r="B1014" s="5"/>
      <c r="C1014" s="112">
        <f t="shared" ref="C1014:H1014" si="326">+C297*$L$3</f>
        <v>502.92</v>
      </c>
      <c r="D1014" s="112">
        <f t="shared" si="326"/>
        <v>483.71400000000006</v>
      </c>
      <c r="E1014" s="112">
        <f t="shared" si="326"/>
        <v>448.47</v>
      </c>
      <c r="F1014" s="112">
        <f t="shared" si="326"/>
        <v>317.39400000000001</v>
      </c>
      <c r="G1014" s="112">
        <f t="shared" si="326"/>
        <v>227.898</v>
      </c>
      <c r="H1014" s="112">
        <f t="shared" si="326"/>
        <v>158.79599999999999</v>
      </c>
    </row>
    <row r="1015" spans="1:8" hidden="1" x14ac:dyDescent="0.15">
      <c r="A1015" s="3">
        <v>42</v>
      </c>
      <c r="B1015" s="5"/>
      <c r="C1015" s="112">
        <f t="shared" ref="C1015:H1015" si="327">+C298*$L$3</f>
        <v>519.15600000000006</v>
      </c>
      <c r="D1015" s="112">
        <f t="shared" si="327"/>
        <v>499.15800000000002</v>
      </c>
      <c r="E1015" s="112">
        <f t="shared" si="327"/>
        <v>462.726</v>
      </c>
      <c r="F1015" s="112">
        <f t="shared" si="327"/>
        <v>327.69</v>
      </c>
      <c r="G1015" s="112">
        <f t="shared" si="327"/>
        <v>234.828</v>
      </c>
      <c r="H1015" s="112">
        <f t="shared" si="327"/>
        <v>162.36000000000001</v>
      </c>
    </row>
    <row r="1016" spans="1:8" hidden="1" x14ac:dyDescent="0.15">
      <c r="A1016" s="3">
        <v>43</v>
      </c>
      <c r="B1016" s="5"/>
      <c r="C1016" s="112">
        <f t="shared" ref="C1016:H1016" si="328">+C299*$L$3</f>
        <v>535.19399999999996</v>
      </c>
      <c r="D1016" s="112">
        <f t="shared" si="328"/>
        <v>514.99800000000005</v>
      </c>
      <c r="E1016" s="112">
        <f t="shared" si="328"/>
        <v>477.37799999999999</v>
      </c>
      <c r="F1016" s="112">
        <f t="shared" si="328"/>
        <v>337.98599999999999</v>
      </c>
      <c r="G1016" s="112">
        <f t="shared" si="328"/>
        <v>241.36199999999999</v>
      </c>
      <c r="H1016" s="112">
        <f t="shared" si="328"/>
        <v>169.29000000000002</v>
      </c>
    </row>
    <row r="1017" spans="1:8" hidden="1" x14ac:dyDescent="0.15">
      <c r="A1017" s="3">
        <v>44</v>
      </c>
      <c r="B1017" s="5"/>
      <c r="C1017" s="112">
        <f t="shared" ref="C1017:H1017" si="329">+C300*$L$3</f>
        <v>557.17200000000003</v>
      </c>
      <c r="D1017" s="112">
        <f t="shared" si="329"/>
        <v>535.98599999999999</v>
      </c>
      <c r="E1017" s="112">
        <f t="shared" si="329"/>
        <v>496.58400000000006</v>
      </c>
      <c r="F1017" s="112">
        <f t="shared" si="329"/>
        <v>351.84600000000006</v>
      </c>
      <c r="G1017" s="112">
        <f t="shared" si="329"/>
        <v>248.68800000000002</v>
      </c>
      <c r="H1017" s="112">
        <f t="shared" si="329"/>
        <v>172.85399999999998</v>
      </c>
    </row>
    <row r="1018" spans="1:8" hidden="1" x14ac:dyDescent="0.15">
      <c r="A1018" s="3">
        <v>45</v>
      </c>
      <c r="B1018" s="5"/>
      <c r="C1018" s="112">
        <f t="shared" ref="C1018:H1018" si="330">+C301*$L$3</f>
        <v>573.40800000000002</v>
      </c>
      <c r="D1018" s="112">
        <f t="shared" si="330"/>
        <v>551.42999999999995</v>
      </c>
      <c r="E1018" s="112">
        <f t="shared" si="330"/>
        <v>511.43400000000003</v>
      </c>
      <c r="F1018" s="112">
        <f t="shared" si="330"/>
        <v>362.142</v>
      </c>
      <c r="G1018" s="112">
        <f t="shared" si="330"/>
        <v>255.81600000000003</v>
      </c>
      <c r="H1018" s="112">
        <f t="shared" si="330"/>
        <v>179.58600000000001</v>
      </c>
    </row>
    <row r="1019" spans="1:8" hidden="1" x14ac:dyDescent="0.15">
      <c r="A1019" s="3">
        <v>46</v>
      </c>
      <c r="B1019" s="5"/>
      <c r="C1019" s="112">
        <f t="shared" ref="C1019:H1019" si="331">+C302*$L$3</f>
        <v>590.04000000000008</v>
      </c>
      <c r="D1019" s="112">
        <f t="shared" si="331"/>
        <v>567.46800000000007</v>
      </c>
      <c r="E1019" s="112">
        <f t="shared" si="331"/>
        <v>526.08600000000001</v>
      </c>
      <c r="F1019" s="112">
        <f t="shared" si="331"/>
        <v>372.43799999999999</v>
      </c>
      <c r="G1019" s="112">
        <f t="shared" si="331"/>
        <v>262.15199999999999</v>
      </c>
      <c r="H1019" s="112">
        <f t="shared" si="331"/>
        <v>183.15</v>
      </c>
    </row>
    <row r="1020" spans="1:8" hidden="1" x14ac:dyDescent="0.15">
      <c r="A1020" s="3">
        <v>47</v>
      </c>
      <c r="B1020" s="5"/>
      <c r="C1020" s="112">
        <f t="shared" ref="C1020:H1020" si="332">+C303*$L$3</f>
        <v>611.81999999999994</v>
      </c>
      <c r="D1020" s="112">
        <f t="shared" si="332"/>
        <v>588.45600000000013</v>
      </c>
      <c r="E1020" s="112">
        <f t="shared" si="332"/>
        <v>545.49</v>
      </c>
      <c r="F1020" s="112">
        <f t="shared" si="332"/>
        <v>386.29800000000006</v>
      </c>
      <c r="G1020" s="112">
        <f t="shared" si="332"/>
        <v>269.08200000000005</v>
      </c>
      <c r="H1020" s="112">
        <f t="shared" si="332"/>
        <v>186.51600000000002</v>
      </c>
    </row>
    <row r="1021" spans="1:8" hidden="1" x14ac:dyDescent="0.15">
      <c r="A1021" s="3">
        <v>48</v>
      </c>
      <c r="B1021" s="5"/>
      <c r="C1021" s="112">
        <f t="shared" ref="C1021:H1021" si="333">+C304*$L$3</f>
        <v>639.14400000000001</v>
      </c>
      <c r="D1021" s="112">
        <f t="shared" si="333"/>
        <v>614.79000000000008</v>
      </c>
      <c r="E1021" s="112">
        <f t="shared" si="333"/>
        <v>569.84400000000005</v>
      </c>
      <c r="F1021" s="112">
        <f t="shared" si="333"/>
        <v>403.524</v>
      </c>
      <c r="G1021" s="112">
        <f t="shared" si="333"/>
        <v>279.37799999999999</v>
      </c>
      <c r="H1021" s="112">
        <f t="shared" si="333"/>
        <v>193.24800000000002</v>
      </c>
    </row>
    <row r="1022" spans="1:8" hidden="1" x14ac:dyDescent="0.15">
      <c r="A1022" s="3">
        <v>49</v>
      </c>
      <c r="B1022" s="5"/>
      <c r="C1022" s="112">
        <f t="shared" ref="C1022:H1022" si="334">+C305*$L$3</f>
        <v>661.12200000000007</v>
      </c>
      <c r="D1022" s="112">
        <f t="shared" si="334"/>
        <v>635.976</v>
      </c>
      <c r="E1022" s="112">
        <f t="shared" si="334"/>
        <v>589.44600000000003</v>
      </c>
      <c r="F1022" s="112">
        <f t="shared" si="334"/>
        <v>417.58200000000005</v>
      </c>
      <c r="G1022" s="112">
        <f t="shared" si="334"/>
        <v>290.07</v>
      </c>
      <c r="H1022" s="112">
        <f t="shared" si="334"/>
        <v>200.178</v>
      </c>
    </row>
    <row r="1023" spans="1:8" hidden="1" x14ac:dyDescent="0.15">
      <c r="A1023" s="3">
        <v>50</v>
      </c>
      <c r="B1023" s="5"/>
      <c r="C1023" s="112">
        <f t="shared" ref="C1023:H1023" si="335">+C306*$L$3</f>
        <v>688.24800000000005</v>
      </c>
      <c r="D1023" s="112">
        <f t="shared" si="335"/>
        <v>662.11199999999997</v>
      </c>
      <c r="E1023" s="112">
        <f t="shared" si="335"/>
        <v>613.80000000000007</v>
      </c>
      <c r="F1023" s="112">
        <f t="shared" si="335"/>
        <v>434.61</v>
      </c>
      <c r="G1023" s="112">
        <f t="shared" si="335"/>
        <v>300.16800000000001</v>
      </c>
      <c r="H1023" s="112">
        <f t="shared" si="335"/>
        <v>203.54400000000001</v>
      </c>
    </row>
    <row r="1024" spans="1:8" hidden="1" x14ac:dyDescent="0.15">
      <c r="A1024" s="3">
        <v>51</v>
      </c>
      <c r="B1024" s="5"/>
      <c r="C1024" s="112">
        <f t="shared" ref="C1024:H1024" si="336">+C307*$L$3</f>
        <v>715.96800000000007</v>
      </c>
      <c r="D1024" s="112">
        <f t="shared" si="336"/>
        <v>688.44600000000003</v>
      </c>
      <c r="E1024" s="112">
        <f t="shared" si="336"/>
        <v>638.35199999999998</v>
      </c>
      <c r="F1024" s="112">
        <f t="shared" si="336"/>
        <v>452.03400000000005</v>
      </c>
      <c r="G1024" s="112">
        <f t="shared" si="336"/>
        <v>310.46400000000006</v>
      </c>
      <c r="H1024" s="112">
        <f t="shared" si="336"/>
        <v>210.672</v>
      </c>
    </row>
    <row r="1025" spans="1:8" hidden="1" x14ac:dyDescent="0.15">
      <c r="A1025" s="3">
        <v>52</v>
      </c>
      <c r="B1025" s="5"/>
      <c r="C1025" s="112">
        <f t="shared" ref="C1025:H1025" si="337">+C308*$L$3</f>
        <v>737.55000000000007</v>
      </c>
      <c r="D1025" s="112">
        <f t="shared" si="337"/>
        <v>709.2360000000001</v>
      </c>
      <c r="E1025" s="112">
        <f t="shared" si="337"/>
        <v>657.55799999999999</v>
      </c>
      <c r="F1025" s="112">
        <f t="shared" si="337"/>
        <v>465.69599999999997</v>
      </c>
      <c r="G1025" s="112">
        <f t="shared" si="337"/>
        <v>320.76</v>
      </c>
      <c r="H1025" s="112">
        <f t="shared" si="337"/>
        <v>217.602</v>
      </c>
    </row>
    <row r="1026" spans="1:8" hidden="1" x14ac:dyDescent="0.15">
      <c r="A1026" s="3">
        <v>53</v>
      </c>
      <c r="B1026" s="5"/>
      <c r="C1026" s="112">
        <f t="shared" ref="C1026:H1026" si="338">+C309*$L$3</f>
        <v>770.22</v>
      </c>
      <c r="D1026" s="112">
        <f t="shared" si="338"/>
        <v>740.71800000000007</v>
      </c>
      <c r="E1026" s="112">
        <f t="shared" si="338"/>
        <v>686.6640000000001</v>
      </c>
      <c r="F1026" s="112">
        <f t="shared" si="338"/>
        <v>486.09000000000003</v>
      </c>
      <c r="G1026" s="112">
        <f t="shared" si="338"/>
        <v>331.452</v>
      </c>
      <c r="H1026" s="112">
        <f t="shared" si="338"/>
        <v>224.53200000000001</v>
      </c>
    </row>
    <row r="1027" spans="1:8" hidden="1" x14ac:dyDescent="0.15">
      <c r="A1027" s="3">
        <v>54</v>
      </c>
      <c r="B1027" s="5"/>
      <c r="C1027" s="112">
        <f t="shared" ref="C1027:H1027" si="339">+C310*$L$3</f>
        <v>803.28600000000006</v>
      </c>
      <c r="D1027" s="112">
        <f t="shared" si="339"/>
        <v>772.39800000000002</v>
      </c>
      <c r="E1027" s="112">
        <f t="shared" si="339"/>
        <v>716.16600000000005</v>
      </c>
      <c r="F1027" s="112">
        <f t="shared" si="339"/>
        <v>507.07799999999997</v>
      </c>
      <c r="G1027" s="112">
        <f t="shared" si="339"/>
        <v>344.71800000000002</v>
      </c>
      <c r="H1027" s="112">
        <f t="shared" si="339"/>
        <v>227.898</v>
      </c>
    </row>
    <row r="1028" spans="1:8" hidden="1" x14ac:dyDescent="0.15">
      <c r="A1028" s="3">
        <v>55</v>
      </c>
      <c r="B1028" s="5"/>
      <c r="C1028" s="112">
        <f t="shared" ref="C1028:H1028" si="340">+C311*$L$3</f>
        <v>835.56000000000006</v>
      </c>
      <c r="D1028" s="112">
        <f t="shared" si="340"/>
        <v>803.68200000000002</v>
      </c>
      <c r="E1028" s="112">
        <f t="shared" si="340"/>
        <v>744.87599999999998</v>
      </c>
      <c r="F1028" s="112">
        <f t="shared" si="340"/>
        <v>527.47199999999998</v>
      </c>
      <c r="G1028" s="112">
        <f t="shared" si="340"/>
        <v>355.21200000000005</v>
      </c>
      <c r="H1028" s="112">
        <f t="shared" si="340"/>
        <v>234.828</v>
      </c>
    </row>
    <row r="1029" spans="1:8" hidden="1" x14ac:dyDescent="0.15">
      <c r="A1029" s="3">
        <v>56</v>
      </c>
      <c r="B1029" s="5"/>
      <c r="C1029" s="112">
        <f t="shared" ref="C1029:H1029" si="341">+C312*$L$3</f>
        <v>868.82399999999996</v>
      </c>
      <c r="D1029" s="112">
        <f t="shared" si="341"/>
        <v>835.36199999999997</v>
      </c>
      <c r="E1029" s="112">
        <f t="shared" si="341"/>
        <v>774.57600000000002</v>
      </c>
      <c r="F1029" s="112">
        <f t="shared" si="341"/>
        <v>548.46</v>
      </c>
      <c r="G1029" s="112">
        <f t="shared" si="341"/>
        <v>369.072</v>
      </c>
      <c r="H1029" s="112">
        <f t="shared" si="341"/>
        <v>241.36199999999999</v>
      </c>
    </row>
    <row r="1030" spans="1:8" hidden="1" x14ac:dyDescent="0.15">
      <c r="A1030" s="3">
        <v>57</v>
      </c>
      <c r="B1030" s="5"/>
      <c r="C1030" s="112">
        <f t="shared" ref="C1030:H1030" si="342">+C313*$L$3</f>
        <v>901.09800000000007</v>
      </c>
      <c r="D1030" s="112">
        <f t="shared" si="342"/>
        <v>866.64600000000007</v>
      </c>
      <c r="E1030" s="112">
        <f t="shared" si="342"/>
        <v>803.28600000000006</v>
      </c>
      <c r="F1030" s="112">
        <f t="shared" si="342"/>
        <v>568.85400000000004</v>
      </c>
      <c r="G1030" s="112">
        <f t="shared" si="342"/>
        <v>382.93200000000002</v>
      </c>
      <c r="H1030" s="112">
        <f t="shared" si="342"/>
        <v>248.68800000000002</v>
      </c>
    </row>
    <row r="1031" spans="1:8" hidden="1" x14ac:dyDescent="0.15">
      <c r="A1031" s="3">
        <v>58</v>
      </c>
      <c r="B1031" s="5"/>
      <c r="C1031" s="112">
        <f t="shared" ref="C1031:H1031" si="343">+C314*$L$3</f>
        <v>950.59800000000007</v>
      </c>
      <c r="D1031" s="112">
        <f t="shared" si="343"/>
        <v>914.16600000000005</v>
      </c>
      <c r="E1031" s="112">
        <f t="shared" si="343"/>
        <v>847.44</v>
      </c>
      <c r="F1031" s="112">
        <f t="shared" si="343"/>
        <v>600.13799999999992</v>
      </c>
      <c r="G1031" s="112">
        <f t="shared" si="343"/>
        <v>396.79199999999997</v>
      </c>
      <c r="H1031" s="112">
        <f t="shared" si="343"/>
        <v>255.81600000000003</v>
      </c>
    </row>
    <row r="1032" spans="1:8" hidden="1" x14ac:dyDescent="0.15">
      <c r="A1032" s="3">
        <v>59</v>
      </c>
      <c r="B1032" s="5"/>
      <c r="C1032" s="112">
        <f t="shared" ref="C1032:H1032" si="344">+C315*$L$3</f>
        <v>994.35599999999999</v>
      </c>
      <c r="D1032" s="112">
        <f t="shared" si="344"/>
        <v>956.14199999999994</v>
      </c>
      <c r="E1032" s="112">
        <f t="shared" si="344"/>
        <v>886.44600000000014</v>
      </c>
      <c r="F1032" s="112">
        <f t="shared" si="344"/>
        <v>627.66000000000008</v>
      </c>
      <c r="G1032" s="112">
        <f t="shared" si="344"/>
        <v>413.82</v>
      </c>
      <c r="H1032" s="112">
        <f t="shared" si="344"/>
        <v>262.15199999999999</v>
      </c>
    </row>
    <row r="1033" spans="1:8" hidden="1" x14ac:dyDescent="0.15">
      <c r="A1033" s="3">
        <v>60</v>
      </c>
      <c r="B1033" s="5"/>
      <c r="C1033" s="112">
        <f t="shared" ref="C1033:H1033" si="345">+C316*$L$3</f>
        <v>1037.7180000000001</v>
      </c>
      <c r="D1033" s="112">
        <f t="shared" si="345"/>
        <v>997.92</v>
      </c>
      <c r="E1033" s="112">
        <f t="shared" si="345"/>
        <v>925.05600000000004</v>
      </c>
      <c r="F1033" s="112">
        <f t="shared" si="345"/>
        <v>655.18200000000002</v>
      </c>
      <c r="G1033" s="112">
        <f t="shared" si="345"/>
        <v>431.24399999999997</v>
      </c>
      <c r="H1033" s="112">
        <f t="shared" si="345"/>
        <v>272.64600000000002</v>
      </c>
    </row>
    <row r="1034" spans="1:8" hidden="1" x14ac:dyDescent="0.15">
      <c r="A1034" s="3">
        <v>61</v>
      </c>
      <c r="B1034" s="5"/>
      <c r="C1034" s="112">
        <f t="shared" ref="C1034:H1034" si="346">+C317*$L$3</f>
        <v>1097.9100000000001</v>
      </c>
      <c r="D1034" s="112">
        <f t="shared" si="346"/>
        <v>1055.934</v>
      </c>
      <c r="E1034" s="112">
        <f t="shared" si="346"/>
        <v>978.91200000000003</v>
      </c>
      <c r="F1034" s="112">
        <f t="shared" si="346"/>
        <v>693.19799999999998</v>
      </c>
      <c r="G1034" s="112">
        <f t="shared" si="346"/>
        <v>452.03400000000005</v>
      </c>
      <c r="H1034" s="112">
        <f t="shared" si="346"/>
        <v>279.37799999999999</v>
      </c>
    </row>
    <row r="1035" spans="1:8" hidden="1" x14ac:dyDescent="0.15">
      <c r="A1035" s="3">
        <v>62</v>
      </c>
      <c r="B1035" s="5"/>
      <c r="C1035" s="112">
        <f t="shared" ref="C1035:H1035" si="347">+C318*$L$3</f>
        <v>1179.8820000000001</v>
      </c>
      <c r="D1035" s="112">
        <f t="shared" si="347"/>
        <v>1134.7380000000001</v>
      </c>
      <c r="E1035" s="112">
        <f t="shared" si="347"/>
        <v>1051.7760000000001</v>
      </c>
      <c r="F1035" s="112">
        <f t="shared" si="347"/>
        <v>744.67800000000011</v>
      </c>
      <c r="G1035" s="112">
        <f t="shared" si="347"/>
        <v>483.12</v>
      </c>
      <c r="H1035" s="112">
        <f t="shared" si="347"/>
        <v>293.04000000000002</v>
      </c>
    </row>
    <row r="1036" spans="1:8" hidden="1" x14ac:dyDescent="0.15">
      <c r="A1036" s="3">
        <v>63</v>
      </c>
      <c r="B1036" s="5"/>
      <c r="C1036" s="112">
        <f t="shared" ref="C1036:H1036" si="348">+C319*$L$3</f>
        <v>1294.92</v>
      </c>
      <c r="D1036" s="112">
        <f t="shared" si="348"/>
        <v>1245.0240000000001</v>
      </c>
      <c r="E1036" s="112">
        <f t="shared" si="348"/>
        <v>1154.1420000000001</v>
      </c>
      <c r="F1036" s="112">
        <f t="shared" si="348"/>
        <v>817.34400000000005</v>
      </c>
      <c r="G1036" s="112">
        <f t="shared" si="348"/>
        <v>527.47199999999998</v>
      </c>
      <c r="H1036" s="112">
        <f t="shared" si="348"/>
        <v>307.09800000000001</v>
      </c>
    </row>
    <row r="1037" spans="1:8" hidden="1" x14ac:dyDescent="0.15">
      <c r="A1037" s="3">
        <v>64</v>
      </c>
      <c r="B1037" s="5"/>
      <c r="C1037" s="112">
        <f t="shared" ref="C1037:H1037" si="349">+C320*$L$3</f>
        <v>1452.924</v>
      </c>
      <c r="D1037" s="112">
        <f t="shared" si="349"/>
        <v>1397.2860000000001</v>
      </c>
      <c r="E1037" s="112">
        <f t="shared" si="349"/>
        <v>1295.316</v>
      </c>
      <c r="F1037" s="112">
        <f t="shared" si="349"/>
        <v>917.13600000000008</v>
      </c>
      <c r="G1037" s="112">
        <f t="shared" si="349"/>
        <v>589.8420000000001</v>
      </c>
      <c r="H1037" s="112">
        <f t="shared" si="349"/>
        <v>327.69</v>
      </c>
    </row>
    <row r="1038" spans="1:8" hidden="1" x14ac:dyDescent="0.15">
      <c r="A1038" s="3">
        <v>65</v>
      </c>
      <c r="B1038" s="5"/>
      <c r="C1038" s="112">
        <f t="shared" ref="C1038:H1038" si="350">+C321*$L$3</f>
        <v>1655.0820000000001</v>
      </c>
      <c r="D1038" s="112">
        <f t="shared" si="350"/>
        <v>1591.5240000000001</v>
      </c>
      <c r="E1038" s="112">
        <f t="shared" si="350"/>
        <v>1475.4960000000001</v>
      </c>
      <c r="F1038" s="112">
        <f t="shared" si="350"/>
        <v>1044.6480000000001</v>
      </c>
      <c r="G1038" s="112">
        <f t="shared" si="350"/>
        <v>669.04200000000003</v>
      </c>
      <c r="H1038" s="112">
        <f t="shared" si="350"/>
        <v>358.77600000000001</v>
      </c>
    </row>
    <row r="1039" spans="1:8" hidden="1" x14ac:dyDescent="0.15">
      <c r="A1039" s="3">
        <v>66</v>
      </c>
      <c r="B1039" s="5"/>
      <c r="C1039" s="112">
        <f t="shared" ref="C1039:H1039" si="351">+C322*$L$3</f>
        <v>1900.8000000000002</v>
      </c>
      <c r="D1039" s="112">
        <f t="shared" si="351"/>
        <v>1827.9360000000001</v>
      </c>
      <c r="E1039" s="112">
        <f t="shared" si="351"/>
        <v>1694.4840000000002</v>
      </c>
      <c r="F1039" s="112">
        <f t="shared" si="351"/>
        <v>1199.682</v>
      </c>
      <c r="G1039" s="112">
        <f t="shared" si="351"/>
        <v>762.10199999999998</v>
      </c>
      <c r="H1039" s="112">
        <f t="shared" si="351"/>
        <v>396.79199999999997</v>
      </c>
    </row>
    <row r="1040" spans="1:8" hidden="1" x14ac:dyDescent="0.15">
      <c r="A1040" s="3">
        <v>67</v>
      </c>
      <c r="B1040" s="5"/>
      <c r="C1040" s="112">
        <f t="shared" ref="C1040:H1040" si="352">+C323*$L$3</f>
        <v>2184.9300000000003</v>
      </c>
      <c r="D1040" s="112">
        <f t="shared" si="352"/>
        <v>2101.1759999999999</v>
      </c>
      <c r="E1040" s="112">
        <f t="shared" si="352"/>
        <v>1947.7259999999999</v>
      </c>
      <c r="F1040" s="112">
        <f t="shared" si="352"/>
        <v>1379.268</v>
      </c>
      <c r="G1040" s="112">
        <f t="shared" si="352"/>
        <v>869.02200000000005</v>
      </c>
      <c r="H1040" s="112">
        <f t="shared" si="352"/>
        <v>448.47</v>
      </c>
    </row>
    <row r="1041" spans="1:8" hidden="1" x14ac:dyDescent="0.15">
      <c r="A1041" s="3">
        <v>68</v>
      </c>
      <c r="B1041" s="5"/>
      <c r="C1041" s="112">
        <f t="shared" ref="C1041:H1041" si="353">+C324*$L$3</f>
        <v>2485.098</v>
      </c>
      <c r="D1041" s="112">
        <f t="shared" si="353"/>
        <v>2389.86</v>
      </c>
      <c r="E1041" s="112">
        <f t="shared" si="353"/>
        <v>2215.422</v>
      </c>
      <c r="F1041" s="112">
        <f t="shared" si="353"/>
        <v>1568.5560000000003</v>
      </c>
      <c r="G1041" s="112">
        <f t="shared" si="353"/>
        <v>986.04000000000008</v>
      </c>
      <c r="H1041" s="112">
        <f t="shared" si="353"/>
        <v>503.51400000000007</v>
      </c>
    </row>
    <row r="1042" spans="1:8" hidden="1" x14ac:dyDescent="0.15">
      <c r="A1042" s="3">
        <v>69</v>
      </c>
      <c r="B1042" s="5"/>
      <c r="C1042" s="112">
        <f t="shared" ref="C1042:H1042" si="354">+C325*$L$3</f>
        <v>2801.502</v>
      </c>
      <c r="D1042" s="112">
        <f t="shared" si="354"/>
        <v>2694.3840000000005</v>
      </c>
      <c r="E1042" s="112">
        <f t="shared" si="354"/>
        <v>2497.5720000000001</v>
      </c>
      <c r="F1042" s="112">
        <f t="shared" si="354"/>
        <v>1768.5360000000001</v>
      </c>
      <c r="G1042" s="112">
        <f t="shared" si="354"/>
        <v>1110.1860000000001</v>
      </c>
      <c r="H1042" s="112">
        <f t="shared" si="354"/>
        <v>565.68600000000004</v>
      </c>
    </row>
    <row r="1043" spans="1:8" hidden="1" x14ac:dyDescent="0.15">
      <c r="A1043" s="3">
        <v>70</v>
      </c>
      <c r="B1043" s="5"/>
      <c r="C1043" s="112">
        <f t="shared" ref="C1043:H1043" si="355">+C326*$L$3</f>
        <v>3140.0820000000003</v>
      </c>
      <c r="D1043" s="112">
        <f t="shared" si="355"/>
        <v>3019.8959999999997</v>
      </c>
      <c r="E1043" s="112">
        <f t="shared" si="355"/>
        <v>2799.5220000000004</v>
      </c>
      <c r="F1043" s="112">
        <f t="shared" si="355"/>
        <v>1982.1780000000001</v>
      </c>
      <c r="G1043" s="112">
        <f t="shared" si="355"/>
        <v>1248.1920000000002</v>
      </c>
      <c r="H1043" s="112">
        <f t="shared" si="355"/>
        <v>631.22400000000005</v>
      </c>
    </row>
    <row r="1044" spans="1:8" hidden="1" x14ac:dyDescent="0.15">
      <c r="A1044" s="3">
        <v>71</v>
      </c>
      <c r="B1044" s="5"/>
      <c r="C1044" s="112">
        <f t="shared" ref="C1044:H1044" si="356">+C327*$L$3</f>
        <v>3495.2940000000003</v>
      </c>
      <c r="D1044" s="112">
        <f t="shared" si="356"/>
        <v>3361.248</v>
      </c>
      <c r="E1044" s="112">
        <f t="shared" si="356"/>
        <v>3115.9259999999999</v>
      </c>
      <c r="F1044" s="112">
        <f t="shared" si="356"/>
        <v>2206.116</v>
      </c>
      <c r="G1044" s="112">
        <f t="shared" si="356"/>
        <v>1392.732</v>
      </c>
      <c r="H1044" s="112">
        <f t="shared" si="356"/>
        <v>700.12800000000004</v>
      </c>
    </row>
    <row r="1045" spans="1:8" hidden="1" x14ac:dyDescent="0.15">
      <c r="A1045" s="3">
        <v>72</v>
      </c>
      <c r="B1045" s="5"/>
      <c r="C1045" s="112">
        <f t="shared" ref="C1045:H1045" si="357">+C328*$L$3</f>
        <v>3866.5440000000003</v>
      </c>
      <c r="D1045" s="112">
        <f t="shared" si="357"/>
        <v>3718.2420000000002</v>
      </c>
      <c r="E1045" s="112">
        <f t="shared" si="357"/>
        <v>3446.982</v>
      </c>
      <c r="F1045" s="112">
        <f t="shared" si="357"/>
        <v>2440.5480000000002</v>
      </c>
      <c r="G1045" s="112">
        <f t="shared" si="357"/>
        <v>1547.7660000000001</v>
      </c>
      <c r="H1045" s="112">
        <f t="shared" si="357"/>
        <v>772.39800000000002</v>
      </c>
    </row>
    <row r="1046" spans="1:8" hidden="1" x14ac:dyDescent="0.15">
      <c r="A1046" s="3">
        <v>73</v>
      </c>
      <c r="B1046" s="5"/>
      <c r="C1046" s="112">
        <f t="shared" ref="C1046:H1046" si="358">+C329*$L$3</f>
        <v>4259.7719999999999</v>
      </c>
      <c r="D1046" s="112">
        <f t="shared" si="358"/>
        <v>4096.8180000000002</v>
      </c>
      <c r="E1046" s="112">
        <f t="shared" si="358"/>
        <v>3797.6400000000003</v>
      </c>
      <c r="F1046" s="112">
        <f t="shared" si="358"/>
        <v>2688.84</v>
      </c>
      <c r="G1046" s="112">
        <f t="shared" si="358"/>
        <v>1713.2940000000001</v>
      </c>
      <c r="H1046" s="112">
        <f t="shared" si="358"/>
        <v>848.43000000000006</v>
      </c>
    </row>
    <row r="1047" spans="1:8" hidden="1" x14ac:dyDescent="0.15">
      <c r="A1047" s="3">
        <v>74</v>
      </c>
      <c r="B1047" s="5"/>
      <c r="C1047" s="112">
        <f t="shared" ref="C1047:H1047" si="359">+C330*$L$3</f>
        <v>4669.2360000000008</v>
      </c>
      <c r="D1047" s="112">
        <f t="shared" si="359"/>
        <v>4490.442</v>
      </c>
      <c r="E1047" s="112">
        <f t="shared" si="359"/>
        <v>4162.5540000000001</v>
      </c>
      <c r="F1047" s="112">
        <f t="shared" si="359"/>
        <v>2947.4280000000003</v>
      </c>
      <c r="G1047" s="112">
        <f t="shared" si="359"/>
        <v>1889.316</v>
      </c>
      <c r="H1047" s="112">
        <f t="shared" si="359"/>
        <v>924.06600000000003</v>
      </c>
    </row>
    <row r="1048" spans="1:8" hidden="1" x14ac:dyDescent="0.15">
      <c r="A1048" s="3">
        <v>75</v>
      </c>
      <c r="B1048" s="5"/>
      <c r="C1048" s="112">
        <f t="shared" ref="C1048:H1048" si="360">+C331*$L$3</f>
        <v>5095.134</v>
      </c>
      <c r="D1048" s="112">
        <f t="shared" si="360"/>
        <v>4899.9060000000009</v>
      </c>
      <c r="E1048" s="112">
        <f t="shared" si="360"/>
        <v>4542.3180000000002</v>
      </c>
      <c r="F1048" s="112">
        <f t="shared" si="360"/>
        <v>3216.114</v>
      </c>
      <c r="G1048" s="112">
        <f t="shared" si="360"/>
        <v>2075.4360000000001</v>
      </c>
      <c r="H1048" s="112">
        <f t="shared" si="360"/>
        <v>1003.2660000000001</v>
      </c>
    </row>
    <row r="1049" spans="1:8" hidden="1" x14ac:dyDescent="0.15">
      <c r="A1049" s="3">
        <v>76</v>
      </c>
      <c r="B1049" s="5"/>
      <c r="C1049" s="112">
        <f t="shared" ref="C1049:H1049" si="361">+C332*$L$3</f>
        <v>5537.6639999999998</v>
      </c>
      <c r="D1049" s="112">
        <f t="shared" si="361"/>
        <v>5325.6060000000007</v>
      </c>
      <c r="E1049" s="112">
        <f t="shared" si="361"/>
        <v>4936.9320000000007</v>
      </c>
      <c r="F1049" s="112">
        <f t="shared" si="361"/>
        <v>3495.4920000000002</v>
      </c>
      <c r="G1049" s="112">
        <f t="shared" si="361"/>
        <v>2271.8519999999999</v>
      </c>
      <c r="H1049" s="112">
        <f t="shared" si="361"/>
        <v>1086.03</v>
      </c>
    </row>
    <row r="1050" spans="1:8" hidden="1" x14ac:dyDescent="0.15">
      <c r="A1050" s="3">
        <v>77</v>
      </c>
      <c r="B1050" s="5"/>
      <c r="C1050" s="112">
        <f t="shared" ref="C1050:H1050" si="362">+C333*$L$3</f>
        <v>5996.0339999999997</v>
      </c>
      <c r="D1050" s="112">
        <f t="shared" si="362"/>
        <v>5766.5520000000006</v>
      </c>
      <c r="E1050" s="112">
        <f t="shared" si="362"/>
        <v>5345.6039999999994</v>
      </c>
      <c r="F1050" s="112">
        <f t="shared" si="362"/>
        <v>3784.77</v>
      </c>
      <c r="G1050" s="112">
        <f t="shared" si="362"/>
        <v>2478.5639999999999</v>
      </c>
      <c r="H1050" s="112">
        <f t="shared" si="362"/>
        <v>1172.1600000000001</v>
      </c>
    </row>
    <row r="1051" spans="1:8" hidden="1" x14ac:dyDescent="0.15">
      <c r="A1051" s="3">
        <v>78</v>
      </c>
      <c r="B1051" s="5"/>
      <c r="C1051" s="112">
        <f t="shared" ref="C1051:H1051" si="363">+C334*$L$3</f>
        <v>6476.7780000000002</v>
      </c>
      <c r="D1051" s="112">
        <f t="shared" si="363"/>
        <v>6228.6840000000002</v>
      </c>
      <c r="E1051" s="112">
        <f t="shared" si="363"/>
        <v>5774.076</v>
      </c>
      <c r="F1051" s="112">
        <f t="shared" si="363"/>
        <v>4088.1060000000002</v>
      </c>
      <c r="G1051" s="112">
        <f t="shared" si="363"/>
        <v>2695.77</v>
      </c>
      <c r="H1051" s="112">
        <f t="shared" si="363"/>
        <v>1258.4880000000001</v>
      </c>
    </row>
    <row r="1052" spans="1:8" hidden="1" x14ac:dyDescent="0.15">
      <c r="A1052" s="3">
        <v>79</v>
      </c>
      <c r="B1052" s="5"/>
      <c r="C1052" s="112">
        <f t="shared" ref="C1052:H1052" si="364">+C335*$L$3</f>
        <v>6973.56</v>
      </c>
      <c r="D1052" s="112">
        <f t="shared" si="364"/>
        <v>6706.6560000000009</v>
      </c>
      <c r="E1052" s="112">
        <f t="shared" si="364"/>
        <v>6217.0020000000004</v>
      </c>
      <c r="F1052" s="112">
        <f t="shared" si="364"/>
        <v>4401.7380000000003</v>
      </c>
      <c r="G1052" s="112">
        <f t="shared" si="364"/>
        <v>2919.7080000000001</v>
      </c>
      <c r="H1052" s="112">
        <f t="shared" si="364"/>
        <v>1351.5480000000002</v>
      </c>
    </row>
    <row r="1053" spans="1:8" hidden="1" x14ac:dyDescent="0.15">
      <c r="A1053" s="3">
        <v>80</v>
      </c>
      <c r="B1053" s="30" t="s">
        <v>85</v>
      </c>
      <c r="C1053" s="112">
        <f t="shared" ref="C1053:H1053" si="365">+C336*$L$3</f>
        <v>7487.1720000000005</v>
      </c>
      <c r="D1053" s="112">
        <f t="shared" si="365"/>
        <v>7200.4680000000008</v>
      </c>
      <c r="E1053" s="112">
        <f t="shared" si="365"/>
        <v>6674.7780000000002</v>
      </c>
      <c r="F1053" s="112">
        <f t="shared" si="365"/>
        <v>4726.0620000000008</v>
      </c>
      <c r="G1053" s="112">
        <f t="shared" si="365"/>
        <v>3157.7040000000002</v>
      </c>
      <c r="H1053" s="112">
        <f t="shared" si="365"/>
        <v>1441.44</v>
      </c>
    </row>
    <row r="1054" spans="1:8" hidden="1" x14ac:dyDescent="0.15">
      <c r="A1054" s="3">
        <v>1</v>
      </c>
      <c r="B1054" s="5" t="s">
        <v>13</v>
      </c>
      <c r="C1054" s="112">
        <f t="shared" ref="C1054:H1054" si="366">+C337*$L$3</f>
        <v>125.73</v>
      </c>
      <c r="D1054" s="112">
        <f t="shared" si="366"/>
        <v>120.97799999999999</v>
      </c>
      <c r="E1054" s="112">
        <f t="shared" si="366"/>
        <v>112.26600000000001</v>
      </c>
      <c r="F1054" s="112">
        <f t="shared" si="366"/>
        <v>79.397999999999996</v>
      </c>
      <c r="G1054" s="112">
        <f t="shared" si="366"/>
        <v>66.33</v>
      </c>
      <c r="H1054" s="112">
        <f t="shared" si="366"/>
        <v>52.271999999999998</v>
      </c>
    </row>
    <row r="1055" spans="1:8" hidden="1" x14ac:dyDescent="0.15">
      <c r="A1055" s="3">
        <v>2</v>
      </c>
      <c r="B1055" s="5" t="s">
        <v>1</v>
      </c>
      <c r="C1055" s="112">
        <f t="shared" ref="C1055:H1055" si="367">+C338*$L$3</f>
        <v>197.20800000000003</v>
      </c>
      <c r="D1055" s="112">
        <f t="shared" si="367"/>
        <v>189.68400000000003</v>
      </c>
      <c r="E1055" s="112">
        <f t="shared" si="367"/>
        <v>175.82400000000001</v>
      </c>
      <c r="F1055" s="112">
        <f t="shared" si="367"/>
        <v>124.54200000000002</v>
      </c>
      <c r="G1055" s="112">
        <f t="shared" si="367"/>
        <v>103.752</v>
      </c>
      <c r="H1055" s="112">
        <f t="shared" si="367"/>
        <v>81.972000000000008</v>
      </c>
    </row>
    <row r="1056" spans="1:8" hidden="1" x14ac:dyDescent="0.15">
      <c r="A1056" s="3">
        <v>3</v>
      </c>
      <c r="B1056" s="5" t="s">
        <v>14</v>
      </c>
      <c r="C1056" s="112">
        <f t="shared" ref="C1056:H1056" si="368">+C339*$L$3</f>
        <v>284.32800000000003</v>
      </c>
      <c r="D1056" s="112">
        <f t="shared" si="368"/>
        <v>273.43799999999999</v>
      </c>
      <c r="E1056" s="112">
        <f t="shared" si="368"/>
        <v>253.44</v>
      </c>
      <c r="F1056" s="112">
        <f t="shared" si="368"/>
        <v>179.58600000000001</v>
      </c>
      <c r="G1056" s="112">
        <f t="shared" si="368"/>
        <v>149.68799999999999</v>
      </c>
      <c r="H1056" s="112">
        <f t="shared" si="368"/>
        <v>118.00800000000001</v>
      </c>
    </row>
    <row r="1057" spans="1:8" hidden="1" x14ac:dyDescent="0.15">
      <c r="A1057" s="3">
        <v>1</v>
      </c>
      <c r="B1057" s="5" t="s">
        <v>3</v>
      </c>
      <c r="C1057" s="112">
        <f t="shared" ref="C1057:H1057" si="369">+C340*$L$3</f>
        <v>61.875000000000007</v>
      </c>
      <c r="D1057" s="112">
        <f t="shared" si="369"/>
        <v>61.875000000000007</v>
      </c>
      <c r="E1057" s="112">
        <f t="shared" si="369"/>
        <v>61.875000000000007</v>
      </c>
      <c r="F1057" s="112">
        <f t="shared" si="369"/>
        <v>0</v>
      </c>
      <c r="G1057" s="112">
        <f t="shared" si="369"/>
        <v>0</v>
      </c>
      <c r="H1057" s="112">
        <f t="shared" si="369"/>
        <v>0</v>
      </c>
    </row>
    <row r="1058" spans="1:8" hidden="1" x14ac:dyDescent="0.15">
      <c r="A1058" s="3">
        <v>1</v>
      </c>
      <c r="B1058" s="5" t="s">
        <v>2</v>
      </c>
      <c r="C1058" s="112">
        <f t="shared" ref="C1058:H1058" si="370">+C341*$L$3</f>
        <v>82.5</v>
      </c>
      <c r="D1058" s="112">
        <f t="shared" si="370"/>
        <v>82.5</v>
      </c>
      <c r="E1058" s="112">
        <f t="shared" si="370"/>
        <v>82.5</v>
      </c>
      <c r="F1058" s="112">
        <f t="shared" si="370"/>
        <v>82.5</v>
      </c>
      <c r="G1058" s="112">
        <f t="shared" si="370"/>
        <v>82.5</v>
      </c>
      <c r="H1058" s="112">
        <f t="shared" si="370"/>
        <v>82.5</v>
      </c>
    </row>
    <row r="1059" spans="1:8" hidden="1" x14ac:dyDescent="0.15">
      <c r="A1059" s="3"/>
      <c r="B1059" s="29" t="s">
        <v>84</v>
      </c>
      <c r="C1059" s="112">
        <f t="shared" ref="C1059:H1059" si="371">+C342*$L$3</f>
        <v>0</v>
      </c>
      <c r="D1059" s="112">
        <f t="shared" si="371"/>
        <v>49.500000000000007</v>
      </c>
      <c r="E1059" s="112">
        <f t="shared" si="371"/>
        <v>94.875000000000014</v>
      </c>
      <c r="F1059" s="112">
        <f t="shared" si="371"/>
        <v>213.12500000000003</v>
      </c>
      <c r="G1059" s="112">
        <f t="shared" si="371"/>
        <v>365.75000000000006</v>
      </c>
      <c r="H1059" s="112">
        <f t="shared" si="371"/>
        <v>572</v>
      </c>
    </row>
    <row r="1060" spans="1:8" ht="14" hidden="1" thickBot="1" x14ac:dyDescent="0.2">
      <c r="C1060" s="112">
        <f t="shared" ref="C1060:H1060" si="372">+C343*$L$3</f>
        <v>0</v>
      </c>
      <c r="D1060" s="112">
        <f t="shared" si="372"/>
        <v>0</v>
      </c>
      <c r="E1060" s="112">
        <f t="shared" si="372"/>
        <v>0</v>
      </c>
      <c r="F1060" s="112">
        <f t="shared" si="372"/>
        <v>0</v>
      </c>
      <c r="G1060" s="112">
        <f t="shared" si="372"/>
        <v>0</v>
      </c>
      <c r="H1060" s="112">
        <f t="shared" si="372"/>
        <v>0</v>
      </c>
    </row>
    <row r="1061" spans="1:8" ht="18" hidden="1" x14ac:dyDescent="0.2">
      <c r="A1061" s="280" t="s">
        <v>131</v>
      </c>
      <c r="B1061" s="281"/>
      <c r="C1061" s="281"/>
      <c r="D1061" s="281"/>
      <c r="E1061" s="281"/>
      <c r="F1061" s="281"/>
      <c r="G1061" s="281"/>
      <c r="H1061" s="282"/>
    </row>
    <row r="1062" spans="1:8" ht="18" hidden="1" x14ac:dyDescent="0.2">
      <c r="A1062" s="277" t="s">
        <v>120</v>
      </c>
      <c r="B1062" s="278"/>
      <c r="C1062" s="278"/>
      <c r="D1062" s="278"/>
      <c r="E1062" s="278"/>
      <c r="F1062" s="278"/>
      <c r="G1062" s="278"/>
      <c r="H1062" s="279"/>
    </row>
    <row r="1063" spans="1:8" hidden="1" x14ac:dyDescent="0.15">
      <c r="A1063" s="275" t="s">
        <v>0</v>
      </c>
      <c r="B1063" s="276"/>
      <c r="C1063" s="276"/>
      <c r="D1063" s="276"/>
      <c r="E1063" s="276"/>
      <c r="F1063" s="276"/>
      <c r="G1063" s="276"/>
      <c r="H1063" s="2"/>
    </row>
    <row r="1064" spans="1:8" hidden="1" x14ac:dyDescent="0.15">
      <c r="A1064" s="3" t="s">
        <v>4</v>
      </c>
      <c r="B1064" s="4" t="s">
        <v>4</v>
      </c>
      <c r="C1064" s="110" t="s">
        <v>58</v>
      </c>
      <c r="D1064" s="28" t="s">
        <v>59</v>
      </c>
      <c r="E1064" s="28" t="s">
        <v>60</v>
      </c>
      <c r="F1064" s="28" t="s">
        <v>61</v>
      </c>
      <c r="G1064" s="28" t="s">
        <v>62</v>
      </c>
      <c r="H1064" s="2" t="s">
        <v>63</v>
      </c>
    </row>
    <row r="1065" spans="1:8" ht="14" hidden="1" x14ac:dyDescent="0.15">
      <c r="A1065" s="3">
        <v>18</v>
      </c>
      <c r="B1065" s="5"/>
      <c r="C1065" s="112"/>
      <c r="D1065" s="35">
        <f>D487*$L$3</f>
        <v>749.63625000000002</v>
      </c>
      <c r="E1065" s="35">
        <f t="shared" ref="E1065:H1065" si="373">E487*$L$3</f>
        <v>580.86875000000009</v>
      </c>
      <c r="F1065" s="35">
        <f t="shared" si="373"/>
        <v>379.61</v>
      </c>
      <c r="G1065" s="35">
        <f t="shared" si="373"/>
        <v>278.63</v>
      </c>
      <c r="H1065" s="35">
        <f t="shared" si="373"/>
        <v>195.88249999999999</v>
      </c>
    </row>
    <row r="1066" spans="1:8" ht="14" hidden="1" x14ac:dyDescent="0.15">
      <c r="A1066" s="3">
        <v>19</v>
      </c>
      <c r="B1066" s="5"/>
      <c r="C1066" s="112"/>
      <c r="D1066" s="35">
        <f t="shared" ref="D1066:H1066" si="374">D488*$L$3</f>
        <v>764.59625000000005</v>
      </c>
      <c r="E1066" s="35">
        <f t="shared" si="374"/>
        <v>588.34875</v>
      </c>
      <c r="F1066" s="35">
        <f t="shared" si="374"/>
        <v>386.85625000000005</v>
      </c>
      <c r="G1066" s="35">
        <f t="shared" si="374"/>
        <v>278.63</v>
      </c>
      <c r="H1066" s="35">
        <f t="shared" si="374"/>
        <v>201.96</v>
      </c>
    </row>
    <row r="1067" spans="1:8" ht="14" hidden="1" x14ac:dyDescent="0.15">
      <c r="A1067" s="3">
        <v>20</v>
      </c>
      <c r="B1067" s="5"/>
      <c r="C1067" s="112"/>
      <c r="D1067" s="35">
        <f t="shared" ref="D1067:H1067" si="375">D489*$L$3</f>
        <v>771.37500000000011</v>
      </c>
      <c r="E1067" s="35">
        <f t="shared" si="375"/>
        <v>602.60749999999996</v>
      </c>
      <c r="F1067" s="35">
        <f t="shared" si="375"/>
        <v>394.10250000000002</v>
      </c>
      <c r="G1067" s="35">
        <f t="shared" si="375"/>
        <v>286.11</v>
      </c>
      <c r="H1067" s="35">
        <f t="shared" si="375"/>
        <v>201.96</v>
      </c>
    </row>
    <row r="1068" spans="1:8" ht="14" hidden="1" x14ac:dyDescent="0.15">
      <c r="A1068" s="3">
        <v>21</v>
      </c>
      <c r="B1068" s="5"/>
      <c r="C1068" s="112"/>
      <c r="D1068" s="35">
        <f t="shared" ref="D1068:H1068" si="376">D490*$L$3</f>
        <v>786.33500000000004</v>
      </c>
      <c r="E1068" s="35">
        <f t="shared" si="376"/>
        <v>618.26875000000007</v>
      </c>
      <c r="F1068" s="35">
        <f t="shared" si="376"/>
        <v>401.11500000000001</v>
      </c>
      <c r="G1068" s="35">
        <f t="shared" si="376"/>
        <v>292.88875000000002</v>
      </c>
      <c r="H1068" s="35">
        <f t="shared" si="376"/>
        <v>209.44000000000003</v>
      </c>
    </row>
    <row r="1069" spans="1:8" ht="14" hidden="1" x14ac:dyDescent="0.15">
      <c r="A1069" s="3">
        <v>22</v>
      </c>
      <c r="B1069" s="5"/>
      <c r="C1069" s="112"/>
      <c r="D1069" s="35">
        <f t="shared" ref="D1069:H1069" si="377">D491*$L$3</f>
        <v>801.76250000000005</v>
      </c>
      <c r="E1069" s="35">
        <f t="shared" si="377"/>
        <v>632.76125000000002</v>
      </c>
      <c r="F1069" s="35">
        <f t="shared" si="377"/>
        <v>408.36125000000004</v>
      </c>
      <c r="G1069" s="35">
        <f t="shared" si="377"/>
        <v>299.90125</v>
      </c>
      <c r="H1069" s="35">
        <f t="shared" si="377"/>
        <v>209.44000000000003</v>
      </c>
    </row>
    <row r="1070" spans="1:8" ht="14" hidden="1" x14ac:dyDescent="0.15">
      <c r="A1070" s="3">
        <v>23</v>
      </c>
      <c r="B1070" s="5"/>
      <c r="C1070" s="112"/>
      <c r="D1070" s="35">
        <f t="shared" ref="D1070:H1070" si="378">D492*$L$3</f>
        <v>808.5412500000001</v>
      </c>
      <c r="E1070" s="35">
        <f t="shared" si="378"/>
        <v>639.30625000000009</v>
      </c>
      <c r="F1070" s="35">
        <f t="shared" si="378"/>
        <v>414.90625000000006</v>
      </c>
      <c r="G1070" s="35">
        <f t="shared" si="378"/>
        <v>299.90125</v>
      </c>
      <c r="H1070" s="35">
        <f t="shared" si="378"/>
        <v>216.92000000000002</v>
      </c>
    </row>
    <row r="1071" spans="1:8" ht="14" hidden="1" x14ac:dyDescent="0.15">
      <c r="A1071" s="3">
        <v>24</v>
      </c>
      <c r="B1071" s="5"/>
      <c r="C1071" s="112"/>
      <c r="D1071" s="35">
        <f t="shared" ref="D1071:H1071" si="379">D493*$L$3</f>
        <v>823.03375000000005</v>
      </c>
      <c r="E1071" s="35">
        <f t="shared" si="379"/>
        <v>654.73374999999999</v>
      </c>
      <c r="F1071" s="35">
        <f t="shared" si="379"/>
        <v>429.86624999999998</v>
      </c>
      <c r="G1071" s="35">
        <f t="shared" si="379"/>
        <v>306.68000000000006</v>
      </c>
      <c r="H1071" s="35">
        <f t="shared" si="379"/>
        <v>222.9975</v>
      </c>
    </row>
    <row r="1072" spans="1:8" ht="14" hidden="1" x14ac:dyDescent="0.15">
      <c r="A1072" s="3">
        <v>25</v>
      </c>
      <c r="B1072" s="5"/>
      <c r="C1072" s="112"/>
      <c r="D1072" s="35">
        <f t="shared" ref="D1072:H1072" si="380">D494*$L$3</f>
        <v>837.99375000000009</v>
      </c>
      <c r="E1072" s="35">
        <f t="shared" si="380"/>
        <v>668.99249999999995</v>
      </c>
      <c r="F1072" s="35">
        <f t="shared" si="380"/>
        <v>436.64500000000004</v>
      </c>
      <c r="G1072" s="35">
        <f t="shared" si="380"/>
        <v>314.15999999999997</v>
      </c>
      <c r="H1072" s="35">
        <f t="shared" si="380"/>
        <v>222.9975</v>
      </c>
    </row>
    <row r="1073" spans="1:8" ht="14" hidden="1" x14ac:dyDescent="0.15">
      <c r="A1073" s="3">
        <v>26</v>
      </c>
      <c r="B1073" s="5"/>
      <c r="C1073" s="112"/>
      <c r="D1073" s="35">
        <f t="shared" ref="D1073:H1073" si="381">D495*$L$3</f>
        <v>852.95375000000013</v>
      </c>
      <c r="E1073" s="35">
        <f t="shared" si="381"/>
        <v>683.71875</v>
      </c>
      <c r="F1073" s="35">
        <f t="shared" si="381"/>
        <v>443.89125000000001</v>
      </c>
      <c r="G1073" s="35">
        <f t="shared" si="381"/>
        <v>320.47125</v>
      </c>
      <c r="H1073" s="35">
        <f t="shared" si="381"/>
        <v>230.47750000000002</v>
      </c>
    </row>
    <row r="1074" spans="1:8" ht="14" hidden="1" x14ac:dyDescent="0.15">
      <c r="A1074" s="3">
        <v>27</v>
      </c>
      <c r="B1074" s="5"/>
      <c r="C1074" s="112"/>
      <c r="D1074" s="35">
        <f t="shared" ref="D1074:H1074" si="382">D496*$L$3</f>
        <v>859.96625000000006</v>
      </c>
      <c r="E1074" s="35">
        <f t="shared" si="382"/>
        <v>698.21124999999995</v>
      </c>
      <c r="F1074" s="35">
        <f t="shared" si="382"/>
        <v>451.60500000000008</v>
      </c>
      <c r="G1074" s="35">
        <f t="shared" si="382"/>
        <v>327.71750000000003</v>
      </c>
      <c r="H1074" s="35">
        <f t="shared" si="382"/>
        <v>230.47750000000002</v>
      </c>
    </row>
    <row r="1075" spans="1:8" ht="14" hidden="1" x14ac:dyDescent="0.15">
      <c r="A1075" s="3">
        <v>28</v>
      </c>
      <c r="B1075" s="5"/>
      <c r="C1075" s="112"/>
      <c r="D1075" s="35">
        <f t="shared" ref="D1075:H1075" si="383">D497*$L$3</f>
        <v>881.70500000000004</v>
      </c>
      <c r="E1075" s="35">
        <f t="shared" si="383"/>
        <v>713.17124999999999</v>
      </c>
      <c r="F1075" s="35">
        <f t="shared" si="383"/>
        <v>457.91624999999999</v>
      </c>
      <c r="G1075" s="35">
        <f t="shared" si="383"/>
        <v>334.49624999999997</v>
      </c>
      <c r="H1075" s="35">
        <f t="shared" si="383"/>
        <v>237.02250000000001</v>
      </c>
    </row>
    <row r="1076" spans="1:8" ht="14" hidden="1" x14ac:dyDescent="0.15">
      <c r="A1076" s="3">
        <v>29</v>
      </c>
      <c r="B1076" s="5"/>
      <c r="C1076" s="112"/>
      <c r="D1076" s="35">
        <f t="shared" ref="D1076:H1076" si="384">D498*$L$3</f>
        <v>896.66500000000008</v>
      </c>
      <c r="E1076" s="35">
        <f t="shared" si="384"/>
        <v>727.89750000000004</v>
      </c>
      <c r="F1076" s="35">
        <f t="shared" si="384"/>
        <v>472.40875</v>
      </c>
      <c r="G1076" s="35">
        <f t="shared" si="384"/>
        <v>341.27500000000003</v>
      </c>
      <c r="H1076" s="35">
        <f t="shared" si="384"/>
        <v>243.5675</v>
      </c>
    </row>
    <row r="1077" spans="1:8" ht="14" hidden="1" x14ac:dyDescent="0.15">
      <c r="A1077" s="3">
        <v>30</v>
      </c>
      <c r="B1077" s="5"/>
      <c r="C1077" s="112"/>
      <c r="D1077" s="35">
        <f t="shared" ref="D1077:H1077" si="385">D499*$L$3</f>
        <v>918.87125000000003</v>
      </c>
      <c r="E1077" s="35">
        <f t="shared" si="385"/>
        <v>749.63625000000002</v>
      </c>
      <c r="F1077" s="35">
        <f t="shared" si="385"/>
        <v>486.90125</v>
      </c>
      <c r="G1077" s="35">
        <f t="shared" si="385"/>
        <v>348.75500000000005</v>
      </c>
      <c r="H1077" s="35">
        <f t="shared" si="385"/>
        <v>251.28125000000003</v>
      </c>
    </row>
    <row r="1078" spans="1:8" ht="14" hidden="1" x14ac:dyDescent="0.15">
      <c r="A1078" s="3">
        <v>31</v>
      </c>
      <c r="B1078" s="5"/>
      <c r="C1078" s="112"/>
      <c r="D1078" s="35">
        <f t="shared" ref="D1078:H1078" si="386">D500*$L$3</f>
        <v>933.13</v>
      </c>
      <c r="E1078" s="35">
        <f t="shared" si="386"/>
        <v>764.59625000000005</v>
      </c>
      <c r="F1078" s="35">
        <f t="shared" si="386"/>
        <v>494.38125000000002</v>
      </c>
      <c r="G1078" s="35">
        <f t="shared" si="386"/>
        <v>356.00125000000003</v>
      </c>
      <c r="H1078" s="35">
        <f t="shared" si="386"/>
        <v>251.28125000000003</v>
      </c>
    </row>
    <row r="1079" spans="1:8" ht="14" hidden="1" x14ac:dyDescent="0.15">
      <c r="A1079" s="3">
        <v>32</v>
      </c>
      <c r="B1079" s="5"/>
      <c r="C1079" s="112"/>
      <c r="D1079" s="35">
        <f t="shared" ref="D1079:H1079" si="387">D501*$L$3</f>
        <v>955.33625000000006</v>
      </c>
      <c r="E1079" s="35">
        <f t="shared" si="387"/>
        <v>786.33500000000004</v>
      </c>
      <c r="F1079" s="35">
        <f t="shared" si="387"/>
        <v>508.64000000000004</v>
      </c>
      <c r="G1079" s="35">
        <f t="shared" si="387"/>
        <v>362.31250000000006</v>
      </c>
      <c r="H1079" s="35">
        <f t="shared" si="387"/>
        <v>257.35875000000004</v>
      </c>
    </row>
    <row r="1080" spans="1:8" ht="14" hidden="1" x14ac:dyDescent="0.15">
      <c r="A1080" s="3">
        <v>33</v>
      </c>
      <c r="B1080" s="5"/>
      <c r="C1080" s="112"/>
      <c r="D1080" s="35">
        <f t="shared" ref="D1080:H1080" si="388">D502*$L$3</f>
        <v>977.54250000000002</v>
      </c>
      <c r="E1080" s="35">
        <f t="shared" si="388"/>
        <v>808.5412500000001</v>
      </c>
      <c r="F1080" s="35">
        <f t="shared" si="388"/>
        <v>522.66499999999996</v>
      </c>
      <c r="G1080" s="35">
        <f t="shared" si="388"/>
        <v>369.55875000000003</v>
      </c>
      <c r="H1080" s="35">
        <f t="shared" si="388"/>
        <v>265.30625000000003</v>
      </c>
    </row>
    <row r="1081" spans="1:8" ht="14" hidden="1" x14ac:dyDescent="0.15">
      <c r="A1081" s="3">
        <v>34</v>
      </c>
      <c r="B1081" s="5"/>
      <c r="C1081" s="112"/>
      <c r="D1081" s="35">
        <f t="shared" ref="D1081:H1081" si="389">D503*$L$3</f>
        <v>999.74875000000009</v>
      </c>
      <c r="E1081" s="35">
        <f t="shared" si="389"/>
        <v>831.21500000000003</v>
      </c>
      <c r="F1081" s="35">
        <f t="shared" si="389"/>
        <v>537.15750000000003</v>
      </c>
      <c r="G1081" s="35">
        <f t="shared" si="389"/>
        <v>383.35</v>
      </c>
      <c r="H1081" s="35">
        <f t="shared" si="389"/>
        <v>272.08500000000004</v>
      </c>
    </row>
    <row r="1082" spans="1:8" ht="14" hidden="1" x14ac:dyDescent="0.15">
      <c r="A1082" s="3">
        <v>35</v>
      </c>
      <c r="B1082" s="5"/>
      <c r="C1082" s="112"/>
      <c r="D1082" s="35">
        <f t="shared" ref="D1082:H1082" si="390">D504*$L$3</f>
        <v>1029.4350000000002</v>
      </c>
      <c r="E1082" s="35">
        <f t="shared" si="390"/>
        <v>852.95375000000013</v>
      </c>
      <c r="F1082" s="35">
        <f t="shared" si="390"/>
        <v>551.1825</v>
      </c>
      <c r="G1082" s="35">
        <f t="shared" si="390"/>
        <v>390.12874999999997</v>
      </c>
      <c r="H1082" s="35">
        <f t="shared" si="390"/>
        <v>278.63</v>
      </c>
    </row>
    <row r="1083" spans="1:8" ht="14" hidden="1" x14ac:dyDescent="0.15">
      <c r="A1083" s="3">
        <v>36</v>
      </c>
      <c r="B1083" s="5"/>
      <c r="C1083" s="112"/>
      <c r="D1083" s="35">
        <f t="shared" ref="D1083:H1083" si="391">D505*$L$3</f>
        <v>1050.94</v>
      </c>
      <c r="E1083" s="35">
        <f t="shared" si="391"/>
        <v>874.92624999999998</v>
      </c>
      <c r="F1083" s="35">
        <f t="shared" si="391"/>
        <v>565.67500000000007</v>
      </c>
      <c r="G1083" s="35">
        <f t="shared" si="391"/>
        <v>403.68625000000003</v>
      </c>
      <c r="H1083" s="35">
        <f t="shared" si="391"/>
        <v>286.11</v>
      </c>
    </row>
    <row r="1084" spans="1:8" ht="14" hidden="1" x14ac:dyDescent="0.15">
      <c r="A1084" s="3">
        <v>37</v>
      </c>
      <c r="B1084" s="5"/>
      <c r="C1084" s="112"/>
      <c r="D1084" s="35">
        <f t="shared" ref="D1084:H1084" si="392">D506*$L$3</f>
        <v>1072.9125000000001</v>
      </c>
      <c r="E1084" s="35">
        <f t="shared" si="392"/>
        <v>896.66500000000008</v>
      </c>
      <c r="F1084" s="35">
        <f t="shared" si="392"/>
        <v>579.93375000000003</v>
      </c>
      <c r="G1084" s="35">
        <f t="shared" si="392"/>
        <v>410.9325</v>
      </c>
      <c r="H1084" s="35">
        <f t="shared" si="392"/>
        <v>292.88875000000002</v>
      </c>
    </row>
    <row r="1085" spans="1:8" ht="14" hidden="1" x14ac:dyDescent="0.15">
      <c r="A1085" s="3">
        <v>38</v>
      </c>
      <c r="B1085" s="5"/>
      <c r="C1085" s="112"/>
      <c r="D1085" s="35">
        <f t="shared" ref="D1085:H1085" si="393">D507*$L$3</f>
        <v>1102.365</v>
      </c>
      <c r="E1085" s="35">
        <f t="shared" si="393"/>
        <v>926.11750000000006</v>
      </c>
      <c r="F1085" s="35">
        <f t="shared" si="393"/>
        <v>601.90625</v>
      </c>
      <c r="G1085" s="35">
        <f t="shared" si="393"/>
        <v>424.72375000000005</v>
      </c>
      <c r="H1085" s="35">
        <f t="shared" si="393"/>
        <v>299.90125</v>
      </c>
    </row>
    <row r="1086" spans="1:8" ht="14" hidden="1" x14ac:dyDescent="0.15">
      <c r="A1086" s="3">
        <v>39</v>
      </c>
      <c r="B1086" s="5"/>
      <c r="C1086" s="112"/>
      <c r="D1086" s="35">
        <f t="shared" ref="D1086:H1086" si="394">D508*$L$3</f>
        <v>1132.0512500000002</v>
      </c>
      <c r="E1086" s="35">
        <f t="shared" si="394"/>
        <v>955.33625000000006</v>
      </c>
      <c r="F1086" s="35">
        <f t="shared" si="394"/>
        <v>622.47624999999994</v>
      </c>
      <c r="G1086" s="35">
        <f t="shared" si="394"/>
        <v>439.45000000000005</v>
      </c>
      <c r="H1086" s="35">
        <f t="shared" si="394"/>
        <v>306.68000000000006</v>
      </c>
    </row>
    <row r="1087" spans="1:8" ht="14" hidden="1" x14ac:dyDescent="0.15">
      <c r="A1087" s="3">
        <v>40</v>
      </c>
      <c r="B1087" s="5"/>
      <c r="C1087" s="112"/>
      <c r="D1087" s="35">
        <f t="shared" ref="D1087:H1087" si="395">D509*$L$3</f>
        <v>1168.5162499999999</v>
      </c>
      <c r="E1087" s="35">
        <f t="shared" si="395"/>
        <v>977.54250000000002</v>
      </c>
      <c r="F1087" s="35">
        <f t="shared" si="395"/>
        <v>637.43624999999997</v>
      </c>
      <c r="G1087" s="35">
        <f t="shared" si="395"/>
        <v>445.52750000000003</v>
      </c>
      <c r="H1087" s="35">
        <f t="shared" si="395"/>
        <v>314.15999999999997</v>
      </c>
    </row>
    <row r="1088" spans="1:8" ht="14" hidden="1" x14ac:dyDescent="0.15">
      <c r="A1088" s="3">
        <v>41</v>
      </c>
      <c r="B1088" s="5"/>
      <c r="C1088" s="112"/>
      <c r="D1088" s="35">
        <f t="shared" ref="D1088:H1088" si="396">D510*$L$3</f>
        <v>1197.5012500000003</v>
      </c>
      <c r="E1088" s="35">
        <f t="shared" si="396"/>
        <v>1007.4625000000001</v>
      </c>
      <c r="F1088" s="35">
        <f t="shared" si="396"/>
        <v>658.70749999999998</v>
      </c>
      <c r="G1088" s="35">
        <f t="shared" si="396"/>
        <v>459.78625000000005</v>
      </c>
      <c r="H1088" s="35">
        <f t="shared" si="396"/>
        <v>320.47125</v>
      </c>
    </row>
    <row r="1089" spans="1:8" ht="14" hidden="1" x14ac:dyDescent="0.15">
      <c r="A1089" s="3">
        <v>42</v>
      </c>
      <c r="B1089" s="5"/>
      <c r="C1089" s="112"/>
      <c r="D1089" s="35">
        <f t="shared" ref="D1089:H1089" si="397">D511*$L$3</f>
        <v>1227.4212499999999</v>
      </c>
      <c r="E1089" s="35">
        <f t="shared" si="397"/>
        <v>1035.98</v>
      </c>
      <c r="F1089" s="35">
        <f t="shared" si="397"/>
        <v>679.745</v>
      </c>
      <c r="G1089" s="35">
        <f t="shared" si="397"/>
        <v>473.81125000000003</v>
      </c>
      <c r="H1089" s="35">
        <f t="shared" si="397"/>
        <v>327.71750000000003</v>
      </c>
    </row>
    <row r="1090" spans="1:8" ht="14" hidden="1" x14ac:dyDescent="0.15">
      <c r="A1090" s="3">
        <v>43</v>
      </c>
      <c r="B1090" s="5"/>
      <c r="C1090" s="112"/>
      <c r="D1090" s="35">
        <f t="shared" ref="D1090:H1090" si="398">D512*$L$3</f>
        <v>1264.35375</v>
      </c>
      <c r="E1090" s="35">
        <f t="shared" si="398"/>
        <v>1072.9125000000001</v>
      </c>
      <c r="F1090" s="35">
        <f t="shared" si="398"/>
        <v>701.25</v>
      </c>
      <c r="G1090" s="35">
        <f t="shared" si="398"/>
        <v>487.60250000000002</v>
      </c>
      <c r="H1090" s="35">
        <f t="shared" si="398"/>
        <v>341.27500000000003</v>
      </c>
    </row>
    <row r="1091" spans="1:8" ht="14" hidden="1" x14ac:dyDescent="0.15">
      <c r="A1091" s="3">
        <v>44</v>
      </c>
      <c r="B1091" s="5"/>
      <c r="C1091" s="112"/>
      <c r="D1091" s="35">
        <f t="shared" ref="D1091:H1091" si="399">D513*$L$3</f>
        <v>1300.8187500000001</v>
      </c>
      <c r="E1091" s="35">
        <f t="shared" si="399"/>
        <v>1102.365</v>
      </c>
      <c r="F1091" s="35">
        <f t="shared" si="399"/>
        <v>729.76750000000004</v>
      </c>
      <c r="G1091" s="35">
        <f t="shared" si="399"/>
        <v>501.86125000000004</v>
      </c>
      <c r="H1091" s="35">
        <f t="shared" si="399"/>
        <v>348.75500000000005</v>
      </c>
    </row>
    <row r="1092" spans="1:8" ht="14" hidden="1" x14ac:dyDescent="0.15">
      <c r="A1092" s="3">
        <v>45</v>
      </c>
      <c r="B1092" s="5"/>
      <c r="C1092" s="112"/>
      <c r="D1092" s="35">
        <f t="shared" ref="D1092:H1092" si="400">D514*$L$3</f>
        <v>1337.2837500000001</v>
      </c>
      <c r="E1092" s="35">
        <f t="shared" si="400"/>
        <v>1139.0637500000003</v>
      </c>
      <c r="F1092" s="35">
        <f t="shared" si="400"/>
        <v>751.03874999999994</v>
      </c>
      <c r="G1092" s="35">
        <f t="shared" si="400"/>
        <v>516.12</v>
      </c>
      <c r="H1092" s="35">
        <f t="shared" si="400"/>
        <v>362.31250000000006</v>
      </c>
    </row>
    <row r="1093" spans="1:8" ht="14" hidden="1" x14ac:dyDescent="0.15">
      <c r="A1093" s="3">
        <v>46</v>
      </c>
      <c r="B1093" s="5"/>
      <c r="C1093" s="112"/>
      <c r="D1093" s="35">
        <f t="shared" ref="D1093:H1093" si="401">D515*$L$3</f>
        <v>1374.45</v>
      </c>
      <c r="E1093" s="35">
        <f t="shared" si="401"/>
        <v>1175.9962499999999</v>
      </c>
      <c r="F1093" s="35">
        <f t="shared" si="401"/>
        <v>772.77750000000003</v>
      </c>
      <c r="G1093" s="35">
        <f t="shared" si="401"/>
        <v>529.67750000000001</v>
      </c>
      <c r="H1093" s="35">
        <f t="shared" si="401"/>
        <v>369.55875000000003</v>
      </c>
    </row>
    <row r="1094" spans="1:8" ht="14" hidden="1" x14ac:dyDescent="0.15">
      <c r="A1094" s="3">
        <v>47</v>
      </c>
      <c r="B1094" s="5"/>
      <c r="C1094" s="112"/>
      <c r="D1094" s="35">
        <f t="shared" ref="D1094:H1094" si="402">D516*$L$3</f>
        <v>1410.915</v>
      </c>
      <c r="E1094" s="35">
        <f t="shared" si="402"/>
        <v>1205.44875</v>
      </c>
      <c r="F1094" s="35">
        <f t="shared" si="402"/>
        <v>801.52875000000006</v>
      </c>
      <c r="G1094" s="35">
        <f t="shared" si="402"/>
        <v>543.46875</v>
      </c>
      <c r="H1094" s="35">
        <f t="shared" si="402"/>
        <v>376.57125000000002</v>
      </c>
    </row>
    <row r="1095" spans="1:8" ht="14" hidden="1" x14ac:dyDescent="0.15">
      <c r="A1095" s="3">
        <v>48</v>
      </c>
      <c r="B1095" s="5"/>
      <c r="C1095" s="112"/>
      <c r="D1095" s="35">
        <f t="shared" ref="D1095:H1095" si="403">D517*$L$3</f>
        <v>1469.5862500000001</v>
      </c>
      <c r="E1095" s="35">
        <f t="shared" si="403"/>
        <v>1256.6399999999999</v>
      </c>
      <c r="F1095" s="35">
        <f t="shared" si="403"/>
        <v>837.05875000000003</v>
      </c>
      <c r="G1095" s="35">
        <f t="shared" si="403"/>
        <v>564.27250000000004</v>
      </c>
      <c r="H1095" s="35">
        <f t="shared" si="403"/>
        <v>390.12874999999997</v>
      </c>
    </row>
    <row r="1096" spans="1:8" ht="14" hidden="1" x14ac:dyDescent="0.15">
      <c r="A1096" s="3">
        <v>49</v>
      </c>
      <c r="B1096" s="5"/>
      <c r="C1096" s="112"/>
      <c r="D1096" s="35">
        <f t="shared" ref="D1096:H1096" si="404">D518*$L$3</f>
        <v>1521.01125</v>
      </c>
      <c r="E1096" s="35">
        <f t="shared" si="404"/>
        <v>1300.8187500000001</v>
      </c>
      <c r="F1096" s="35">
        <f t="shared" si="404"/>
        <v>866.04375000000005</v>
      </c>
      <c r="G1096" s="35">
        <f t="shared" si="404"/>
        <v>585.77750000000003</v>
      </c>
      <c r="H1096" s="35">
        <f t="shared" si="404"/>
        <v>403.68625000000003</v>
      </c>
    </row>
    <row r="1097" spans="1:8" ht="14" hidden="1" x14ac:dyDescent="0.15">
      <c r="A1097" s="3">
        <v>50</v>
      </c>
      <c r="B1097" s="5"/>
      <c r="C1097" s="112"/>
      <c r="D1097" s="35">
        <f t="shared" ref="D1097:H1097" si="405">D519*$L$3</f>
        <v>1572.67</v>
      </c>
      <c r="E1097" s="35">
        <f t="shared" si="405"/>
        <v>1344.9974999999999</v>
      </c>
      <c r="F1097" s="35">
        <f t="shared" si="405"/>
        <v>901.8075</v>
      </c>
      <c r="G1097" s="35">
        <f t="shared" si="405"/>
        <v>605.88</v>
      </c>
      <c r="H1097" s="35">
        <f t="shared" si="405"/>
        <v>410.9325</v>
      </c>
    </row>
    <row r="1098" spans="1:8" ht="14" hidden="1" x14ac:dyDescent="0.15">
      <c r="A1098" s="3">
        <v>51</v>
      </c>
      <c r="B1098" s="5"/>
      <c r="C1098" s="112"/>
      <c r="D1098" s="35">
        <f t="shared" ref="D1098:H1098" si="406">D520*$L$3</f>
        <v>1623.8612500000002</v>
      </c>
      <c r="E1098" s="35">
        <f t="shared" si="406"/>
        <v>1395.7212500000001</v>
      </c>
      <c r="F1098" s="35">
        <f t="shared" si="406"/>
        <v>937.80500000000006</v>
      </c>
      <c r="G1098" s="35">
        <f t="shared" si="406"/>
        <v>626.91750000000002</v>
      </c>
      <c r="H1098" s="35">
        <f t="shared" si="406"/>
        <v>424.72375000000005</v>
      </c>
    </row>
    <row r="1099" spans="1:8" ht="14" hidden="1" x14ac:dyDescent="0.15">
      <c r="A1099" s="3">
        <v>52</v>
      </c>
      <c r="B1099" s="5"/>
      <c r="C1099" s="112"/>
      <c r="D1099" s="35">
        <f t="shared" ref="D1099:H1099" si="407">D521*$L$3</f>
        <v>1675.2862500000001</v>
      </c>
      <c r="E1099" s="35">
        <f t="shared" si="407"/>
        <v>1440.13375</v>
      </c>
      <c r="F1099" s="35">
        <f t="shared" si="407"/>
        <v>966.08875</v>
      </c>
      <c r="G1099" s="35">
        <f t="shared" si="407"/>
        <v>647.72125000000005</v>
      </c>
      <c r="H1099" s="35">
        <f t="shared" si="407"/>
        <v>439.45000000000005</v>
      </c>
    </row>
    <row r="1100" spans="1:8" ht="14" hidden="1" x14ac:dyDescent="0.15">
      <c r="A1100" s="3">
        <v>53</v>
      </c>
      <c r="B1100" s="5"/>
      <c r="C1100" s="112"/>
      <c r="D1100" s="35">
        <f t="shared" ref="D1100:H1100" si="408">D522*$L$3</f>
        <v>1741.6712500000001</v>
      </c>
      <c r="E1100" s="35">
        <f t="shared" si="408"/>
        <v>1498.8050000000001</v>
      </c>
      <c r="F1100" s="35">
        <f t="shared" si="408"/>
        <v>1008.865</v>
      </c>
      <c r="G1100" s="35">
        <f t="shared" si="408"/>
        <v>668.75875000000008</v>
      </c>
      <c r="H1100" s="35">
        <f t="shared" si="408"/>
        <v>453.00750000000005</v>
      </c>
    </row>
    <row r="1101" spans="1:8" ht="14" hidden="1" x14ac:dyDescent="0.15">
      <c r="A1101" s="3">
        <v>54</v>
      </c>
      <c r="B1101" s="5"/>
      <c r="C1101" s="112"/>
      <c r="D1101" s="35">
        <f t="shared" ref="D1101:H1101" si="409">D523*$L$3</f>
        <v>1807.5887500000001</v>
      </c>
      <c r="E1101" s="35">
        <f t="shared" si="409"/>
        <v>1558.1775</v>
      </c>
      <c r="F1101" s="35">
        <f t="shared" si="409"/>
        <v>1052.1087500000001</v>
      </c>
      <c r="G1101" s="35">
        <f t="shared" si="409"/>
        <v>695.87374999999997</v>
      </c>
      <c r="H1101" s="35">
        <f t="shared" si="409"/>
        <v>459.78625000000005</v>
      </c>
    </row>
    <row r="1102" spans="1:8" ht="14" hidden="1" x14ac:dyDescent="0.15">
      <c r="A1102" s="3">
        <v>55</v>
      </c>
      <c r="B1102" s="5"/>
      <c r="C1102" s="112"/>
      <c r="D1102" s="35">
        <f t="shared" ref="D1102:H1102" si="410">D524*$L$3</f>
        <v>1873.74</v>
      </c>
      <c r="E1102" s="35">
        <f t="shared" si="410"/>
        <v>1617.0825000000002</v>
      </c>
      <c r="F1102" s="35">
        <f t="shared" si="410"/>
        <v>1094.6512500000001</v>
      </c>
      <c r="G1102" s="35">
        <f t="shared" si="410"/>
        <v>717.14499999999998</v>
      </c>
      <c r="H1102" s="35">
        <f t="shared" si="410"/>
        <v>473.81125000000003</v>
      </c>
    </row>
    <row r="1103" spans="1:8" ht="14" hidden="1" x14ac:dyDescent="0.15">
      <c r="A1103" s="3">
        <v>56</v>
      </c>
      <c r="B1103" s="5"/>
      <c r="C1103" s="112"/>
      <c r="D1103" s="35">
        <f t="shared" ref="D1103:H1103" si="411">D525*$L$3</f>
        <v>1939.6575000000003</v>
      </c>
      <c r="E1103" s="35">
        <f t="shared" si="411"/>
        <v>1675.2862500000001</v>
      </c>
      <c r="F1103" s="35">
        <f t="shared" si="411"/>
        <v>1137.6612500000001</v>
      </c>
      <c r="G1103" s="35">
        <f t="shared" si="411"/>
        <v>744.96125000000006</v>
      </c>
      <c r="H1103" s="35">
        <f t="shared" si="411"/>
        <v>487.60250000000002</v>
      </c>
    </row>
    <row r="1104" spans="1:8" ht="14" hidden="1" x14ac:dyDescent="0.15">
      <c r="A1104" s="3">
        <v>57</v>
      </c>
      <c r="B1104" s="5"/>
      <c r="C1104" s="112"/>
      <c r="D1104" s="35">
        <f t="shared" ref="D1104:H1104" si="412">D526*$L$3</f>
        <v>2006.0425</v>
      </c>
      <c r="E1104" s="35">
        <f t="shared" si="412"/>
        <v>1733.9575000000002</v>
      </c>
      <c r="F1104" s="35">
        <f t="shared" si="412"/>
        <v>1180.4375</v>
      </c>
      <c r="G1104" s="35">
        <f t="shared" si="412"/>
        <v>773.245</v>
      </c>
      <c r="H1104" s="35">
        <f t="shared" si="412"/>
        <v>501.86125000000004</v>
      </c>
    </row>
    <row r="1105" spans="1:8" ht="14" hidden="1" x14ac:dyDescent="0.15">
      <c r="A1105" s="3">
        <v>58</v>
      </c>
      <c r="B1105" s="5"/>
      <c r="C1105" s="112"/>
      <c r="D1105" s="35">
        <f t="shared" ref="D1105:H1105" si="413">D527*$L$3</f>
        <v>2094.1662500000002</v>
      </c>
      <c r="E1105" s="35">
        <f t="shared" si="413"/>
        <v>1807.5887500000001</v>
      </c>
      <c r="F1105" s="35">
        <f t="shared" si="413"/>
        <v>1244.9524999999999</v>
      </c>
      <c r="G1105" s="35">
        <f t="shared" si="413"/>
        <v>800.82749999999999</v>
      </c>
      <c r="H1105" s="35">
        <f t="shared" si="413"/>
        <v>516.12</v>
      </c>
    </row>
    <row r="1106" spans="1:8" ht="14" hidden="1" x14ac:dyDescent="0.15">
      <c r="A1106" s="3">
        <v>59</v>
      </c>
      <c r="B1106" s="5"/>
      <c r="C1106" s="112"/>
      <c r="D1106" s="35">
        <f t="shared" ref="D1106:H1106" si="414">D528*$L$3</f>
        <v>2174.5762500000001</v>
      </c>
      <c r="E1106" s="35">
        <f t="shared" si="414"/>
        <v>1880.5187500000002</v>
      </c>
      <c r="F1106" s="35">
        <f t="shared" si="414"/>
        <v>1302.2212500000001</v>
      </c>
      <c r="G1106" s="35">
        <f t="shared" si="414"/>
        <v>835.42250000000013</v>
      </c>
      <c r="H1106" s="35">
        <f t="shared" si="414"/>
        <v>529.67750000000001</v>
      </c>
    </row>
    <row r="1107" spans="1:8" ht="14" hidden="1" x14ac:dyDescent="0.15">
      <c r="A1107" s="3">
        <v>60</v>
      </c>
      <c r="B1107" s="5"/>
      <c r="C1107" s="112"/>
      <c r="D1107" s="35">
        <f t="shared" ref="D1107:H1107" si="415">D529*$L$3</f>
        <v>2263.4012499999999</v>
      </c>
      <c r="E1107" s="35">
        <f t="shared" si="415"/>
        <v>1962.0975000000001</v>
      </c>
      <c r="F1107" s="35">
        <f t="shared" si="415"/>
        <v>1359.2562500000001</v>
      </c>
      <c r="G1107" s="35">
        <f t="shared" si="415"/>
        <v>870.48500000000013</v>
      </c>
      <c r="H1107" s="35">
        <f t="shared" si="415"/>
        <v>550.48125000000005</v>
      </c>
    </row>
    <row r="1108" spans="1:8" ht="14" hidden="1" x14ac:dyDescent="0.15">
      <c r="A1108" s="3">
        <v>61</v>
      </c>
      <c r="B1108" s="5"/>
      <c r="C1108" s="112"/>
      <c r="D1108" s="35">
        <f t="shared" ref="D1108:H1108" si="416">D530*$L$3</f>
        <v>2387.9900000000002</v>
      </c>
      <c r="E1108" s="35">
        <f t="shared" si="416"/>
        <v>2064.48</v>
      </c>
      <c r="F1108" s="35">
        <f t="shared" si="416"/>
        <v>1438.2637500000001</v>
      </c>
      <c r="G1108" s="35">
        <f t="shared" si="416"/>
        <v>912.32624999999996</v>
      </c>
      <c r="H1108" s="35">
        <f t="shared" si="416"/>
        <v>564.27250000000004</v>
      </c>
    </row>
    <row r="1109" spans="1:8" ht="14" hidden="1" x14ac:dyDescent="0.15">
      <c r="A1109" s="3">
        <v>62</v>
      </c>
      <c r="B1109" s="5"/>
      <c r="C1109" s="112"/>
      <c r="D1109" s="35">
        <f t="shared" ref="D1109:H1109" si="417">D531*$L$3</f>
        <v>2549.51125</v>
      </c>
      <c r="E1109" s="35">
        <f t="shared" si="417"/>
        <v>2211.0412500000002</v>
      </c>
      <c r="F1109" s="35">
        <f t="shared" si="417"/>
        <v>1545.32125</v>
      </c>
      <c r="G1109" s="35">
        <f t="shared" si="417"/>
        <v>975.20500000000004</v>
      </c>
      <c r="H1109" s="35">
        <f t="shared" si="417"/>
        <v>591.85500000000002</v>
      </c>
    </row>
    <row r="1110" spans="1:8" ht="14" hidden="1" x14ac:dyDescent="0.15">
      <c r="A1110" s="3">
        <v>63</v>
      </c>
      <c r="B1110" s="5"/>
      <c r="C1110" s="112"/>
      <c r="D1110" s="35">
        <f t="shared" ref="D1110:H1110" si="418">D532*$L$3</f>
        <v>2791.4425000000001</v>
      </c>
      <c r="E1110" s="35">
        <f t="shared" si="418"/>
        <v>2417.67625</v>
      </c>
      <c r="F1110" s="35">
        <f t="shared" si="418"/>
        <v>1695.85625</v>
      </c>
      <c r="G1110" s="35">
        <f t="shared" si="418"/>
        <v>1064.9650000000001</v>
      </c>
      <c r="H1110" s="35">
        <f t="shared" si="418"/>
        <v>620.37250000000006</v>
      </c>
    </row>
    <row r="1111" spans="1:8" ht="14" hidden="1" x14ac:dyDescent="0.15">
      <c r="A1111" s="3">
        <v>64</v>
      </c>
      <c r="B1111" s="5"/>
      <c r="C1111" s="112"/>
      <c r="D1111" s="35">
        <f t="shared" ref="D1111:H1111" si="419">D533*$L$3</f>
        <v>3121.9650000000001</v>
      </c>
      <c r="E1111" s="35">
        <f t="shared" si="419"/>
        <v>2704.02</v>
      </c>
      <c r="F1111" s="35">
        <f t="shared" si="419"/>
        <v>1902.7250000000001</v>
      </c>
      <c r="G1111" s="35">
        <f t="shared" si="419"/>
        <v>1190.4887500000002</v>
      </c>
      <c r="H1111" s="35">
        <f t="shared" si="419"/>
        <v>661.51250000000005</v>
      </c>
    </row>
    <row r="1112" spans="1:8" ht="14" hidden="1" x14ac:dyDescent="0.15">
      <c r="A1112" s="3">
        <v>65</v>
      </c>
      <c r="B1112" s="5"/>
      <c r="C1112" s="112"/>
      <c r="D1112" s="35">
        <f t="shared" ref="D1112:H1112" si="420">D534*$L$3</f>
        <v>3548.5587500000006</v>
      </c>
      <c r="E1112" s="35">
        <f t="shared" si="420"/>
        <v>3071.4750000000004</v>
      </c>
      <c r="F1112" s="35">
        <f t="shared" si="420"/>
        <v>2167.5637500000003</v>
      </c>
      <c r="G1112" s="35">
        <f t="shared" si="420"/>
        <v>1350.37375</v>
      </c>
      <c r="H1112" s="35">
        <f t="shared" si="420"/>
        <v>724.39125000000013</v>
      </c>
    </row>
    <row r="1113" spans="1:8" ht="14" hidden="1" x14ac:dyDescent="0.15">
      <c r="A1113" s="3">
        <v>66</v>
      </c>
      <c r="B1113" s="5"/>
      <c r="C1113" s="112"/>
      <c r="D1113" s="35">
        <f t="shared" ref="D1113:H1113" si="421">D535*$L$3</f>
        <v>4070.0549999999998</v>
      </c>
      <c r="E1113" s="35">
        <f t="shared" si="421"/>
        <v>3533.8325</v>
      </c>
      <c r="F1113" s="35">
        <f t="shared" si="421"/>
        <v>2489.2037500000001</v>
      </c>
      <c r="G1113" s="35">
        <f t="shared" si="421"/>
        <v>1538.3087499999999</v>
      </c>
      <c r="H1113" s="35">
        <f t="shared" si="421"/>
        <v>800.82749999999999</v>
      </c>
    </row>
    <row r="1114" spans="1:8" ht="14" hidden="1" x14ac:dyDescent="0.15">
      <c r="A1114" s="3">
        <v>67</v>
      </c>
      <c r="B1114" s="5"/>
      <c r="C1114" s="112"/>
      <c r="D1114" s="35">
        <f t="shared" ref="D1114:H1114" si="422">D536*$L$3</f>
        <v>4657.9362500000007</v>
      </c>
      <c r="E1114" s="35">
        <f t="shared" si="422"/>
        <v>4054.6275000000005</v>
      </c>
      <c r="F1114" s="35">
        <f t="shared" si="422"/>
        <v>2861.5675000000001</v>
      </c>
      <c r="G1114" s="35">
        <f t="shared" si="422"/>
        <v>1754.29375</v>
      </c>
      <c r="H1114" s="35">
        <f t="shared" si="422"/>
        <v>905.08</v>
      </c>
    </row>
    <row r="1115" spans="1:8" ht="14" hidden="1" x14ac:dyDescent="0.15">
      <c r="A1115" s="3">
        <v>68</v>
      </c>
      <c r="B1115" s="5"/>
      <c r="C1115" s="112"/>
      <c r="D1115" s="35">
        <f t="shared" ref="D1115:H1115" si="423">D537*$L$3</f>
        <v>5289.0612500000007</v>
      </c>
      <c r="E1115" s="35">
        <f t="shared" si="423"/>
        <v>4620.7700000000004</v>
      </c>
      <c r="F1115" s="35">
        <f t="shared" si="423"/>
        <v>3254.7350000000001</v>
      </c>
      <c r="G1115" s="35">
        <f t="shared" si="423"/>
        <v>1991.0825000000002</v>
      </c>
      <c r="H1115" s="35">
        <f t="shared" si="423"/>
        <v>1016.5787500000001</v>
      </c>
    </row>
    <row r="1116" spans="1:8" ht="14" hidden="1" x14ac:dyDescent="0.15">
      <c r="A1116" s="3">
        <v>69</v>
      </c>
      <c r="B1116" s="5"/>
      <c r="C1116" s="112"/>
      <c r="D1116" s="35">
        <f t="shared" ref="D1116:H1116" si="424">D538*$L$3</f>
        <v>5950.34</v>
      </c>
      <c r="E1116" s="35">
        <f t="shared" si="424"/>
        <v>5216.1312500000004</v>
      </c>
      <c r="F1116" s="35">
        <f t="shared" si="424"/>
        <v>3669.4075000000003</v>
      </c>
      <c r="G1116" s="35">
        <f t="shared" si="424"/>
        <v>2240.9612500000003</v>
      </c>
      <c r="H1116" s="35">
        <f t="shared" si="424"/>
        <v>1142.1025</v>
      </c>
    </row>
    <row r="1117" spans="1:8" ht="14" hidden="1" x14ac:dyDescent="0.15">
      <c r="A1117" s="3">
        <v>70</v>
      </c>
      <c r="B1117" s="5"/>
      <c r="C1117" s="112"/>
      <c r="D1117" s="35">
        <f t="shared" ref="D1117:H1117" si="425">D539*$L$3</f>
        <v>6633.5912499999995</v>
      </c>
      <c r="E1117" s="35">
        <f t="shared" si="425"/>
        <v>5824.8162499999999</v>
      </c>
      <c r="F1117" s="35">
        <f t="shared" si="425"/>
        <v>4112.3637500000004</v>
      </c>
      <c r="G1117" s="35">
        <f t="shared" si="425"/>
        <v>2520.0587500000001</v>
      </c>
      <c r="H1117" s="35">
        <f t="shared" si="425"/>
        <v>1274.1712499999999</v>
      </c>
    </row>
    <row r="1118" spans="1:8" ht="14" hidden="1" x14ac:dyDescent="0.15">
      <c r="A1118" s="3">
        <v>71</v>
      </c>
      <c r="B1118" s="5"/>
      <c r="C1118" s="112"/>
      <c r="D1118" s="35">
        <f t="shared" ref="D1118:H1118" si="426">D540*$L$3</f>
        <v>7338.8150000000005</v>
      </c>
      <c r="E1118" s="35">
        <f t="shared" si="426"/>
        <v>6463.8887500000001</v>
      </c>
      <c r="F1118" s="35">
        <f t="shared" si="426"/>
        <v>4577.5262499999999</v>
      </c>
      <c r="G1118" s="35">
        <f t="shared" si="426"/>
        <v>2811.5450000000001</v>
      </c>
      <c r="H1118" s="35">
        <f t="shared" si="426"/>
        <v>1413.2525000000001</v>
      </c>
    </row>
    <row r="1119" spans="1:8" ht="14" hidden="1" x14ac:dyDescent="0.15">
      <c r="A1119" s="3">
        <v>72</v>
      </c>
      <c r="B1119" s="5"/>
      <c r="C1119" s="112"/>
      <c r="D1119" s="35">
        <f t="shared" ref="D1119:H1119" si="427">D541*$L$3</f>
        <v>8065.0762500000001</v>
      </c>
      <c r="E1119" s="35">
        <f t="shared" si="427"/>
        <v>7110.6750000000002</v>
      </c>
      <c r="F1119" s="35">
        <f t="shared" si="427"/>
        <v>5063.96</v>
      </c>
      <c r="G1119" s="35">
        <f t="shared" si="427"/>
        <v>3124.3025000000002</v>
      </c>
      <c r="H1119" s="35">
        <f t="shared" si="427"/>
        <v>1559.3462500000001</v>
      </c>
    </row>
    <row r="1120" spans="1:8" ht="14" hidden="1" x14ac:dyDescent="0.15">
      <c r="A1120" s="3">
        <v>73</v>
      </c>
      <c r="B1120" s="5"/>
      <c r="C1120" s="112"/>
      <c r="D1120" s="35">
        <f t="shared" ref="D1120:H1120" si="428">D542*$L$3</f>
        <v>8807.2325000000001</v>
      </c>
      <c r="E1120" s="35">
        <f t="shared" si="428"/>
        <v>7778.9662500000004</v>
      </c>
      <c r="F1120" s="35">
        <f t="shared" si="428"/>
        <v>5578.911250000001</v>
      </c>
      <c r="G1120" s="35">
        <f t="shared" si="428"/>
        <v>3458.7987499999999</v>
      </c>
      <c r="H1120" s="35">
        <f t="shared" si="428"/>
        <v>1712.4525000000001</v>
      </c>
    </row>
    <row r="1121" spans="1:8" ht="14" hidden="1" x14ac:dyDescent="0.15">
      <c r="A1121" s="3">
        <v>74</v>
      </c>
      <c r="B1121" s="5"/>
      <c r="C1121" s="112"/>
      <c r="D1121" s="35">
        <f t="shared" ref="D1121:H1121" si="429">D543*$L$3</f>
        <v>9556.401249999999</v>
      </c>
      <c r="E1121" s="35">
        <f t="shared" si="429"/>
        <v>8462.4512500000001</v>
      </c>
      <c r="F1121" s="35">
        <f t="shared" si="429"/>
        <v>6115.13375</v>
      </c>
      <c r="G1121" s="35">
        <f t="shared" si="429"/>
        <v>3813.8650000000002</v>
      </c>
      <c r="H1121" s="35">
        <f t="shared" si="429"/>
        <v>1865.325</v>
      </c>
    </row>
    <row r="1122" spans="1:8" ht="14" hidden="1" x14ac:dyDescent="0.15">
      <c r="A1122" s="3">
        <v>75</v>
      </c>
      <c r="B1122" s="5"/>
      <c r="C1122" s="112"/>
      <c r="D1122" s="35">
        <f t="shared" ref="D1122:H1122" si="430">D544*$L$3</f>
        <v>10327.30875</v>
      </c>
      <c r="E1122" s="35">
        <f t="shared" si="430"/>
        <v>9152.4812500000007</v>
      </c>
      <c r="F1122" s="35">
        <f t="shared" si="430"/>
        <v>6672.8612500000008</v>
      </c>
      <c r="G1122" s="35">
        <f t="shared" si="430"/>
        <v>4189.7350000000006</v>
      </c>
      <c r="H1122" s="35">
        <f t="shared" si="430"/>
        <v>2025.6775</v>
      </c>
    </row>
    <row r="1123" spans="1:8" ht="14" hidden="1" x14ac:dyDescent="0.15">
      <c r="A1123" s="3">
        <v>76</v>
      </c>
      <c r="B1123" s="5"/>
      <c r="C1123" s="112"/>
      <c r="D1123" s="35">
        <f t="shared" ref="D1123:H1123" si="431">D545*$L$3</f>
        <v>11106.397500000001</v>
      </c>
      <c r="E1123" s="35">
        <f t="shared" si="431"/>
        <v>9857.2375000000011</v>
      </c>
      <c r="F1123" s="35">
        <f t="shared" si="431"/>
        <v>7252.5612500000007</v>
      </c>
      <c r="G1123" s="35">
        <f t="shared" si="431"/>
        <v>4586.4087499999996</v>
      </c>
      <c r="H1123" s="35">
        <f t="shared" si="431"/>
        <v>2192.3412499999999</v>
      </c>
    </row>
    <row r="1124" spans="1:8" ht="14" hidden="1" x14ac:dyDescent="0.15">
      <c r="A1124" s="3">
        <v>77</v>
      </c>
      <c r="B1124" s="5"/>
      <c r="C1124" s="112"/>
      <c r="D1124" s="35">
        <f t="shared" ref="D1124:H1124" si="432">D546*$L$3</f>
        <v>11899.2775</v>
      </c>
      <c r="E1124" s="35">
        <f t="shared" si="432"/>
        <v>10569.7075</v>
      </c>
      <c r="F1124" s="35">
        <f t="shared" si="432"/>
        <v>7852.8312500000002</v>
      </c>
      <c r="G1124" s="35">
        <f t="shared" si="432"/>
        <v>5003.6525000000001</v>
      </c>
      <c r="H1124" s="35">
        <f t="shared" si="432"/>
        <v>2366.0174999999999</v>
      </c>
    </row>
    <row r="1125" spans="1:8" ht="14" hidden="1" x14ac:dyDescent="0.15">
      <c r="A1125" s="3">
        <v>78</v>
      </c>
      <c r="B1125" s="5"/>
      <c r="C1125" s="112"/>
      <c r="D1125" s="35">
        <f t="shared" ref="D1125:H1125" si="433">D547*$L$3</f>
        <v>12699.87125</v>
      </c>
      <c r="E1125" s="35">
        <f t="shared" si="433"/>
        <v>11297.137500000001</v>
      </c>
      <c r="F1125" s="35">
        <f t="shared" si="433"/>
        <v>8482.5537500000009</v>
      </c>
      <c r="G1125" s="35">
        <f t="shared" si="433"/>
        <v>5441.9337500000001</v>
      </c>
      <c r="H1125" s="35">
        <f t="shared" si="433"/>
        <v>2540.8625000000002</v>
      </c>
    </row>
    <row r="1126" spans="1:8" ht="14" hidden="1" x14ac:dyDescent="0.15">
      <c r="A1126" s="3">
        <v>79</v>
      </c>
      <c r="B1126" s="5"/>
      <c r="C1126" s="112"/>
      <c r="D1126" s="35">
        <f t="shared" ref="D1126:H1126" si="434">D548*$L$3</f>
        <v>13508.4125</v>
      </c>
      <c r="E1126" s="35">
        <f t="shared" si="434"/>
        <v>12024.33375</v>
      </c>
      <c r="F1126" s="35">
        <f t="shared" si="434"/>
        <v>9133.08</v>
      </c>
      <c r="G1126" s="35">
        <f t="shared" si="434"/>
        <v>5894.473750000001</v>
      </c>
      <c r="H1126" s="35">
        <f t="shared" si="434"/>
        <v>2728.33</v>
      </c>
    </row>
    <row r="1127" spans="1:8" ht="14" hidden="1" x14ac:dyDescent="0.15">
      <c r="A1127" s="3">
        <v>80</v>
      </c>
      <c r="B1127" s="30" t="s">
        <v>85</v>
      </c>
      <c r="C1127" s="112"/>
      <c r="D1127" s="35">
        <f t="shared" ref="D1127:H1127" si="435">D549*$L$3</f>
        <v>14323.031250000002</v>
      </c>
      <c r="E1127" s="35">
        <f t="shared" si="435"/>
        <v>12766.49</v>
      </c>
      <c r="F1127" s="35">
        <f t="shared" si="435"/>
        <v>9805.5787500000006</v>
      </c>
      <c r="G1127" s="35">
        <f t="shared" si="435"/>
        <v>6374.5962500000005</v>
      </c>
      <c r="H1127" s="35">
        <f t="shared" si="435"/>
        <v>2909.7200000000003</v>
      </c>
    </row>
    <row r="1128" spans="1:8" ht="14" hidden="1" x14ac:dyDescent="0.15">
      <c r="A1128" s="3">
        <v>1</v>
      </c>
      <c r="B1128" s="5" t="s">
        <v>13</v>
      </c>
      <c r="C1128" s="112"/>
      <c r="D1128" s="35">
        <f t="shared" ref="D1128:H1128" si="436">D550*$L$3</f>
        <v>382.41500000000002</v>
      </c>
      <c r="E1128" s="35">
        <f t="shared" si="436"/>
        <v>221.12750000000003</v>
      </c>
      <c r="F1128" s="35">
        <f t="shared" si="436"/>
        <v>164.79375000000002</v>
      </c>
      <c r="G1128" s="35">
        <f t="shared" si="436"/>
        <v>118.74500000000002</v>
      </c>
      <c r="H1128" s="35">
        <f t="shared" si="436"/>
        <v>84.15</v>
      </c>
    </row>
    <row r="1129" spans="1:8" ht="14" hidden="1" x14ac:dyDescent="0.15">
      <c r="A1129" s="3">
        <v>2</v>
      </c>
      <c r="B1129" s="5" t="s">
        <v>1</v>
      </c>
      <c r="C1129" s="112"/>
      <c r="D1129" s="35">
        <f t="shared" ref="D1129:H1129" si="437">D551*$L$3</f>
        <v>639.30625000000009</v>
      </c>
      <c r="E1129" s="35">
        <f t="shared" si="437"/>
        <v>331.69124999999997</v>
      </c>
      <c r="F1129" s="35">
        <f t="shared" si="437"/>
        <v>258.29375000000005</v>
      </c>
      <c r="G1129" s="35">
        <f t="shared" si="437"/>
        <v>182.09125</v>
      </c>
      <c r="H1129" s="35">
        <f t="shared" si="437"/>
        <v>125.99125000000001</v>
      </c>
    </row>
    <row r="1130" spans="1:8" ht="14" hidden="1" x14ac:dyDescent="0.15">
      <c r="A1130" s="3">
        <v>3</v>
      </c>
      <c r="B1130" s="5" t="s">
        <v>14</v>
      </c>
      <c r="C1130" s="112"/>
      <c r="D1130" s="35">
        <f t="shared" ref="D1130:H1130" si="438">D552*$L$3</f>
        <v>940.84375000000011</v>
      </c>
      <c r="E1130" s="35">
        <f t="shared" si="438"/>
        <v>478.01875000000001</v>
      </c>
      <c r="F1130" s="35">
        <f t="shared" si="438"/>
        <v>372.36375000000004</v>
      </c>
      <c r="G1130" s="35">
        <f t="shared" si="438"/>
        <v>265.30625000000003</v>
      </c>
      <c r="H1130" s="35">
        <f t="shared" si="438"/>
        <v>188.40250000000003</v>
      </c>
    </row>
    <row r="1131" spans="1:8" ht="14" hidden="1" x14ac:dyDescent="0.15">
      <c r="A1131" s="3">
        <v>1</v>
      </c>
      <c r="B1131" s="5" t="s">
        <v>3</v>
      </c>
      <c r="C1131" s="112"/>
      <c r="D1131" s="35">
        <f>D553*$L$3</f>
        <v>61.875000000000007</v>
      </c>
      <c r="E1131" s="35">
        <f t="shared" ref="E1131:H1131" si="439">E553*$L$3</f>
        <v>61.875000000000007</v>
      </c>
      <c r="F1131" s="35">
        <f t="shared" si="439"/>
        <v>61.875000000000007</v>
      </c>
      <c r="G1131" s="35">
        <f t="shared" si="439"/>
        <v>61.875000000000007</v>
      </c>
      <c r="H1131" s="35">
        <f t="shared" si="439"/>
        <v>61.875000000000007</v>
      </c>
    </row>
    <row r="1132" spans="1:8" ht="14" hidden="1" x14ac:dyDescent="0.15">
      <c r="A1132" s="3">
        <v>1</v>
      </c>
      <c r="B1132" s="5" t="s">
        <v>2</v>
      </c>
      <c r="C1132" s="112"/>
      <c r="D1132" s="35">
        <f t="shared" ref="D1132:H1132" si="440">D554*$L$3</f>
        <v>82.5</v>
      </c>
      <c r="E1132" s="35">
        <f t="shared" si="440"/>
        <v>82.5</v>
      </c>
      <c r="F1132" s="35">
        <f t="shared" si="440"/>
        <v>82.5</v>
      </c>
      <c r="G1132" s="35">
        <f t="shared" si="440"/>
        <v>82.5</v>
      </c>
      <c r="H1132" s="35">
        <f t="shared" si="440"/>
        <v>82.5</v>
      </c>
    </row>
    <row r="1133" spans="1:8" ht="14" hidden="1" x14ac:dyDescent="0.15">
      <c r="A1133" s="3"/>
      <c r="B1133" s="29" t="s">
        <v>84</v>
      </c>
      <c r="C1133" s="142"/>
      <c r="D1133" s="35">
        <f t="shared" ref="D1133:H1133" si="441">D555*$L$3</f>
        <v>49.500000000000007</v>
      </c>
      <c r="E1133" s="35">
        <f t="shared" si="441"/>
        <v>94.875000000000014</v>
      </c>
      <c r="F1133" s="35">
        <f t="shared" si="441"/>
        <v>213.12500000000003</v>
      </c>
      <c r="G1133" s="35">
        <f t="shared" si="441"/>
        <v>365.75000000000006</v>
      </c>
      <c r="H1133" s="35">
        <f t="shared" si="441"/>
        <v>572</v>
      </c>
    </row>
    <row r="1134" spans="1:8" hidden="1" x14ac:dyDescent="0.15">
      <c r="C1134" s="142"/>
    </row>
  </sheetData>
  <sheetProtection algorithmName="SHA-512" hashValue="64zcpidbSQAG0rqPuBer3VgVGU7wkLPl1vhfVHy7ucp8Y9zvBq9AJS3mwDUSyMjLxNf17vLMP9GEqoKmhp2KaA==" saltValue="dYcNMhM0lqYxl5rod1NpSg==" spinCount="100000" sheet="1" objects="1" scenarios="1"/>
  <mergeCells count="79">
    <mergeCell ref="A848:B848"/>
    <mergeCell ref="C848:G848"/>
    <mergeCell ref="A774:H774"/>
    <mergeCell ref="A775:H775"/>
    <mergeCell ref="A776:B776"/>
    <mergeCell ref="C776:G776"/>
    <mergeCell ref="A847:H847"/>
    <mergeCell ref="A630:H630"/>
    <mergeCell ref="A631:B631"/>
    <mergeCell ref="C631:G631"/>
    <mergeCell ref="A702:H702"/>
    <mergeCell ref="A703:B703"/>
    <mergeCell ref="C703:G703"/>
    <mergeCell ref="C344:G344"/>
    <mergeCell ref="A416:H416"/>
    <mergeCell ref="A556:H556"/>
    <mergeCell ref="A557:B557"/>
    <mergeCell ref="C557:G557"/>
    <mergeCell ref="A344:B344"/>
    <mergeCell ref="A450:H450"/>
    <mergeCell ref="A451:B451"/>
    <mergeCell ref="C451:G451"/>
    <mergeCell ref="A417:H417"/>
    <mergeCell ref="A418:B418"/>
    <mergeCell ref="C418:G418"/>
    <mergeCell ref="A629:H629"/>
    <mergeCell ref="A483:H483"/>
    <mergeCell ref="A484:H484"/>
    <mergeCell ref="A485:B485"/>
    <mergeCell ref="C485:G485"/>
    <mergeCell ref="A69:H69"/>
    <mergeCell ref="A103:H103"/>
    <mergeCell ref="A104:B104"/>
    <mergeCell ref="C104:G104"/>
    <mergeCell ref="A343:H343"/>
    <mergeCell ref="A270:H270"/>
    <mergeCell ref="A271:H271"/>
    <mergeCell ref="A272:B272"/>
    <mergeCell ref="C272:G272"/>
    <mergeCell ref="C171:G171"/>
    <mergeCell ref="A203:H203"/>
    <mergeCell ref="A237:H237"/>
    <mergeCell ref="A238:B238"/>
    <mergeCell ref="C238:G238"/>
    <mergeCell ref="A205:B205"/>
    <mergeCell ref="C205:G205"/>
    <mergeCell ref="A137:H137"/>
    <mergeCell ref="A138:B138"/>
    <mergeCell ref="C138:G138"/>
    <mergeCell ref="A170:H170"/>
    <mergeCell ref="A171:B171"/>
    <mergeCell ref="A919:H919"/>
    <mergeCell ref="A920:H920"/>
    <mergeCell ref="A921:B921"/>
    <mergeCell ref="C921:G921"/>
    <mergeCell ref="A2:H2"/>
    <mergeCell ref="A3:H3"/>
    <mergeCell ref="A37:B37"/>
    <mergeCell ref="C37:G37"/>
    <mergeCell ref="A36:H36"/>
    <mergeCell ref="A4:B4"/>
    <mergeCell ref="C4:G4"/>
    <mergeCell ref="A136:H136"/>
    <mergeCell ref="A70:H70"/>
    <mergeCell ref="A71:B71"/>
    <mergeCell ref="C71:G71"/>
    <mergeCell ref="A204:H204"/>
    <mergeCell ref="A953:H953"/>
    <mergeCell ref="A954:H954"/>
    <mergeCell ref="A955:B955"/>
    <mergeCell ref="C955:G955"/>
    <mergeCell ref="A987:H987"/>
    <mergeCell ref="A1063:B1063"/>
    <mergeCell ref="C1063:G1063"/>
    <mergeCell ref="A988:H988"/>
    <mergeCell ref="A989:B989"/>
    <mergeCell ref="C989:G989"/>
    <mergeCell ref="A1061:H1061"/>
    <mergeCell ref="A1062:H1062"/>
  </mergeCells>
  <phoneticPr fontId="7" type="noConversion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INGRESO DE DATOS</vt:lpstr>
      <vt:lpstr>Essential Care</vt:lpstr>
      <vt:lpstr>Resumen tarifas anuales</vt:lpstr>
      <vt:lpstr>Tablas</vt:lpstr>
      <vt:lpstr>'Essential Care'!Print_Area</vt:lpstr>
      <vt:lpstr>'Resumen tarifas anuales'!Print_Area</vt:lpstr>
    </vt:vector>
  </TitlesOfParts>
  <Company>Bupa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Freddy Galarza</dc:creator>
  <cp:lastModifiedBy>Marketing-LuisPacheco</cp:lastModifiedBy>
  <cp:lastPrinted>2021-07-22T14:13:58Z</cp:lastPrinted>
  <dcterms:created xsi:type="dcterms:W3CDTF">2005-02-05T20:47:31Z</dcterms:created>
  <dcterms:modified xsi:type="dcterms:W3CDTF">2023-04-17T15:56:00Z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e25554-eeb6-41c4-9f5c-5947e7b79532_Enabled">
    <vt:lpwstr>true</vt:lpwstr>
  </property>
  <property fmtid="{D5CDD505-2E9C-101B-9397-08002B2CF9AE}" pid="3" name="MSIP_Label_93e25554-eeb6-41c4-9f5c-5947e7b79532_SetDate">
    <vt:lpwstr>2022-11-29T20:09:11Z</vt:lpwstr>
  </property>
  <property fmtid="{D5CDD505-2E9C-101B-9397-08002B2CF9AE}" pid="4" name="MSIP_Label_93e25554-eeb6-41c4-9f5c-5947e7b79532_Method">
    <vt:lpwstr>Standard</vt:lpwstr>
  </property>
  <property fmtid="{D5CDD505-2E9C-101B-9397-08002B2CF9AE}" pid="5" name="MSIP_Label_93e25554-eeb6-41c4-9f5c-5947e7b79532_Name">
    <vt:lpwstr>Business Use only</vt:lpwstr>
  </property>
  <property fmtid="{D5CDD505-2E9C-101B-9397-08002B2CF9AE}" pid="6" name="MSIP_Label_93e25554-eeb6-41c4-9f5c-5947e7b79532_SiteId">
    <vt:lpwstr>a9064290-f391-4cdc-b08e-74f033af2461</vt:lpwstr>
  </property>
  <property fmtid="{D5CDD505-2E9C-101B-9397-08002B2CF9AE}" pid="7" name="MSIP_Label_93e25554-eeb6-41c4-9f5c-5947e7b79532_ActionId">
    <vt:lpwstr>6bc5b2da-bb83-4a34-93f8-88a32ab8fad7</vt:lpwstr>
  </property>
  <property fmtid="{D5CDD505-2E9C-101B-9397-08002B2CF9AE}" pid="8" name="MSIP_Label_93e25554-eeb6-41c4-9f5c-5947e7b79532_ContentBits">
    <vt:lpwstr>0</vt:lpwstr>
  </property>
</Properties>
</file>